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CALENDARIO" sheetId="9" r:id="rId1"/>
    <sheet name="personale df" sheetId="8" r:id="rId2"/>
    <sheet name="Foglio1" sheetId="6" r:id="rId3"/>
  </sheets>
  <definedNames>
    <definedName name="_xlnm._FilterDatabase" localSheetId="0" hidden="1">CALENDARIO!$B$5:$H$461</definedName>
    <definedName name="_xlnm._FilterDatabase" localSheetId="1" hidden="1">'personale df'!$C$12:$M$39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9" l="1"/>
  <c r="N23" i="9"/>
  <c r="N14" i="9"/>
  <c r="N20" i="9"/>
  <c r="N8" i="9"/>
  <c r="N24" i="9" s="1"/>
  <c r="B406" i="9"/>
  <c r="B409" i="9" s="1"/>
  <c r="B411" i="9" s="1"/>
  <c r="B412" i="9" s="1"/>
  <c r="B413" i="9" s="1"/>
  <c r="B415" i="9" s="1"/>
  <c r="B375" i="9"/>
  <c r="B377" i="9" s="1"/>
  <c r="B378" i="9" s="1"/>
  <c r="B380" i="9"/>
  <c r="B382" i="9" s="1"/>
  <c r="B383" i="9" s="1"/>
  <c r="B338" i="9"/>
  <c r="B339" i="9" s="1"/>
  <c r="B340" i="9" s="1"/>
  <c r="B344" i="9" s="1"/>
  <c r="B347" i="9" s="1"/>
  <c r="B348" i="9" s="1"/>
  <c r="B349" i="9" s="1"/>
  <c r="B350" i="9" s="1"/>
  <c r="B352" i="9" s="1"/>
  <c r="B353" i="9" s="1"/>
  <c r="B358" i="9" s="1"/>
  <c r="B361" i="9" s="1"/>
  <c r="B363" i="9" s="1"/>
  <c r="B367" i="9" s="1"/>
  <c r="B369" i="9" s="1"/>
  <c r="B370" i="9" s="1"/>
  <c r="B297" i="9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4" i="9" s="1"/>
  <c r="B325" i="9" s="1"/>
  <c r="B281" i="9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61" i="9"/>
  <c r="B251" i="9"/>
  <c r="B252" i="9" s="1"/>
  <c r="B253" i="9" s="1"/>
  <c r="B256" i="9" s="1"/>
  <c r="B257" i="9" s="1"/>
  <c r="B258" i="9" s="1"/>
  <c r="B199" i="9"/>
  <c r="B200" i="9" s="1"/>
  <c r="B202" i="9" s="1"/>
  <c r="B203" i="9" s="1"/>
  <c r="B204" i="9" s="1"/>
  <c r="B208" i="9" s="1"/>
  <c r="B211" i="9" s="1"/>
  <c r="B212" i="9" s="1"/>
  <c r="B216" i="9" s="1"/>
  <c r="B218" i="9" s="1"/>
  <c r="B221" i="9" s="1"/>
  <c r="B222" i="9" s="1"/>
  <c r="B226" i="9" s="1"/>
  <c r="B229" i="9" s="1"/>
  <c r="B230" i="9" s="1"/>
  <c r="B231" i="9" s="1"/>
  <c r="B233" i="9" s="1"/>
  <c r="B234" i="9" s="1"/>
  <c r="B235" i="9" s="1"/>
  <c r="B239" i="9" s="1"/>
  <c r="B242" i="9" s="1"/>
  <c r="B244" i="9" s="1"/>
  <c r="B248" i="9" s="1"/>
  <c r="B147" i="9"/>
  <c r="B150" i="9" s="1"/>
  <c r="B151" i="9" s="1"/>
  <c r="B152" i="9" s="1"/>
  <c r="B154" i="9" s="1"/>
  <c r="B157" i="9" s="1"/>
  <c r="B158" i="9" s="1"/>
  <c r="B163" i="9" s="1"/>
  <c r="B166" i="9" s="1"/>
  <c r="B167" i="9" s="1"/>
  <c r="B171" i="9" s="1"/>
  <c r="B174" i="9" s="1"/>
  <c r="B175" i="9" s="1"/>
  <c r="B176" i="9" s="1"/>
  <c r="B180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4" i="9" s="1"/>
  <c r="B195" i="9" s="1"/>
  <c r="B196" i="9" s="1"/>
  <c r="B197" i="9" s="1"/>
  <c r="B142" i="9"/>
  <c r="B139" i="9"/>
  <c r="B72" i="9"/>
  <c r="B73" i="9" s="1"/>
  <c r="B74" i="9" s="1"/>
  <c r="B78" i="9" s="1"/>
  <c r="B79" i="9" s="1"/>
  <c r="B80" i="9" s="1"/>
  <c r="B81" i="9" s="1"/>
  <c r="B83" i="9" s="1"/>
  <c r="B86" i="9" s="1"/>
  <c r="B87" i="9" s="1"/>
  <c r="B92" i="9" s="1"/>
  <c r="B95" i="9" s="1"/>
  <c r="B96" i="9" s="1"/>
  <c r="B100" i="9" s="1"/>
  <c r="B102" i="9" s="1"/>
  <c r="B103" i="9" s="1"/>
  <c r="B104" i="9" s="1"/>
  <c r="B108" i="9" s="1"/>
  <c r="B111" i="9" s="1"/>
  <c r="B114" i="9" s="1"/>
  <c r="B118" i="9" s="1"/>
  <c r="B120" i="9" s="1"/>
  <c r="B123" i="9" s="1"/>
  <c r="B124" i="9" s="1"/>
  <c r="B129" i="9" s="1"/>
  <c r="B21" i="9"/>
  <c r="B24" i="9" s="1"/>
  <c r="B27" i="9" s="1"/>
  <c r="B14" i="9"/>
  <c r="B16" i="9" s="1"/>
  <c r="B19" i="9" s="1"/>
  <c r="B8" i="9"/>
  <c r="B9" i="9" s="1"/>
  <c r="B328" i="9" l="1"/>
  <c r="B331" i="9" s="1"/>
  <c r="B132" i="9"/>
  <c r="B22" i="9"/>
  <c r="B25" i="9" s="1"/>
  <c r="B28" i="9" s="1"/>
  <c r="B20" i="9"/>
  <c r="B23" i="9" s="1"/>
  <c r="B26" i="9" s="1"/>
  <c r="B29" i="9" s="1"/>
  <c r="B32" i="9" s="1"/>
  <c r="B35" i="9" s="1"/>
  <c r="B31" i="9" l="1"/>
  <c r="B34" i="9" s="1"/>
  <c r="B30" i="9"/>
  <c r="B33" i="9" s="1"/>
  <c r="B36" i="9" s="1"/>
  <c r="B39" i="9" l="1"/>
  <c r="B37" i="9"/>
  <c r="B38" i="9" l="1"/>
  <c r="B40" i="9"/>
  <c r="B43" i="9" s="1"/>
  <c r="B46" i="9" s="1"/>
  <c r="B49" i="9" s="1"/>
  <c r="B52" i="9" s="1"/>
  <c r="B55" i="9" s="1"/>
  <c r="B58" i="9" s="1"/>
  <c r="B61" i="9" s="1"/>
  <c r="B64" i="9" s="1"/>
  <c r="B42" i="9" l="1"/>
  <c r="B41" i="9"/>
  <c r="B44" i="9" s="1"/>
  <c r="B47" i="9" l="1"/>
  <c r="B50" i="9" s="1"/>
  <c r="B45" i="9"/>
  <c r="B48" i="9" s="1"/>
  <c r="B51" i="9" s="1"/>
  <c r="B54" i="9" l="1"/>
  <c r="B53" i="9"/>
  <c r="B56" i="9" s="1"/>
  <c r="B59" i="9" l="1"/>
  <c r="B62" i="9" s="1"/>
  <c r="B65" i="9" s="1"/>
  <c r="B57" i="9"/>
  <c r="B60" i="9" s="1"/>
  <c r="B63" i="9" s="1"/>
  <c r="B66" i="9" s="1"/>
  <c r="L39" i="8" l="1"/>
  <c r="L16" i="8" l="1"/>
  <c r="L22" i="8"/>
  <c r="F66" i="6"/>
  <c r="L51" i="8"/>
  <c r="J34" i="8"/>
  <c r="L34" i="8" s="1"/>
  <c r="J33" i="8"/>
  <c r="J32" i="8"/>
  <c r="L32" i="8" s="1"/>
  <c r="J31" i="8"/>
  <c r="L31" i="8" s="1"/>
  <c r="J30" i="8"/>
  <c r="J21" i="8"/>
  <c r="L21" i="8" s="1"/>
  <c r="J17" i="8"/>
  <c r="L17" i="8" s="1"/>
  <c r="L47" i="8"/>
  <c r="L38" i="8"/>
  <c r="L37" i="8"/>
  <c r="L36" i="8"/>
  <c r="L50" i="8"/>
  <c r="L49" i="8"/>
  <c r="L48" i="8"/>
  <c r="L35" i="8"/>
  <c r="L33" i="8"/>
  <c r="L30" i="8"/>
  <c r="L29" i="8"/>
  <c r="L28" i="8"/>
  <c r="L27" i="8"/>
  <c r="L26" i="8"/>
  <c r="L25" i="8"/>
  <c r="L24" i="8"/>
  <c r="L23" i="8"/>
  <c r="L20" i="8"/>
  <c r="L19" i="8"/>
  <c r="L18" i="8"/>
  <c r="L15" i="8"/>
  <c r="L14" i="8"/>
  <c r="L13" i="8"/>
  <c r="L55" i="8" l="1"/>
  <c r="L56" i="8" s="1"/>
  <c r="H71" i="6" l="1"/>
  <c r="G66" i="6"/>
</calcChain>
</file>

<file path=xl/comments1.xml><?xml version="1.0" encoding="utf-8"?>
<comments xmlns="http://schemas.openxmlformats.org/spreadsheetml/2006/main">
  <authors>
    <author xml:space="preserve"> </author>
  </authors>
  <commentList>
    <comment ref="M12" authorId="0">
      <text>
        <r>
          <rPr>
            <b/>
            <sz val="8"/>
            <color indexed="81"/>
            <rFont val="Tahoma"/>
            <family val="2"/>
          </rPr>
          <t>: A= Accreditato
: NA= Non Accreditato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<sst xmlns="http://schemas.openxmlformats.org/spreadsheetml/2006/main" count="1955" uniqueCount="406">
  <si>
    <t>Rimborso partecipazione personale scuola a riunioni di coordinamento in orario extra curricolare</t>
  </si>
  <si>
    <t>Totali</t>
  </si>
  <si>
    <t>Docenza ambito linguistico</t>
  </si>
  <si>
    <t xml:space="preserve">Ornitologia e Migrazione </t>
  </si>
  <si>
    <t xml:space="preserve">Laboratorio Archivio Storico </t>
  </si>
  <si>
    <t>Museo archeologico</t>
  </si>
  <si>
    <t>Educatore-Animatore</t>
  </si>
  <si>
    <t>Sebastiano Forte</t>
  </si>
  <si>
    <t>Cecchitelli</t>
  </si>
  <si>
    <t>Sara Riello</t>
  </si>
  <si>
    <t xml:space="preserve">Antony Santilli e Mauro Sarzi </t>
  </si>
  <si>
    <t>Santomauro G.Paolo</t>
  </si>
  <si>
    <t>Viola Di Gregorio</t>
  </si>
  <si>
    <t>Cesarina Silvestri</t>
  </si>
  <si>
    <t>Viviana Romano</t>
  </si>
  <si>
    <t>Gerardo Santomauro</t>
  </si>
  <si>
    <t>Formia</t>
  </si>
  <si>
    <t xml:space="preserve">Ventotene </t>
  </si>
  <si>
    <t>Docente di strumenti a fiato</t>
  </si>
  <si>
    <t>Atletica</t>
  </si>
  <si>
    <t>Gioco Danza</t>
  </si>
  <si>
    <t>Yoga</t>
  </si>
  <si>
    <t>Annarita Matrone</t>
  </si>
  <si>
    <t>Elena Schiano Di Colella</t>
  </si>
  <si>
    <t>CALCIO (con torneo a luglio) (maggio-luglio)                                                                                                                                     Finalità: condividere e rispettare l’avversario e cercare così di combattere la violenza</t>
  </si>
  <si>
    <t>KARATE (gennaio-aprile) + (ottobre-novembre)                                                                                                                         Finalità: sviluppare i valori di libertà, dignità e umanità, per orientare i comportamenti alla cooperazione, al rispetto delle regole e alla accettazione di sé e degli altri</t>
  </si>
  <si>
    <t>SCHERMA (gennaio-aprile) + (ottobre-novembre )                                                                                                                              Finalità: acquisire abilità quali, manualità, scelta di tempo, discriminazione spaziale e temporale, e soprattutto le capacità decisionali del soggetto</t>
  </si>
  <si>
    <t>GESTIONE (gennaio -dicembre 2019)</t>
  </si>
  <si>
    <t xml:space="preserve">Coordinamento e Comunicazione </t>
  </si>
  <si>
    <t xml:space="preserve">Segreteria operativa </t>
  </si>
  <si>
    <t>Rinforzo pulizie locali in uso con il progetto</t>
  </si>
  <si>
    <t xml:space="preserve">Esperto di supporto Amministrazione Progetto </t>
  </si>
  <si>
    <t>Coordinamento attività didattiche curriculari</t>
  </si>
  <si>
    <t>Anna Curcio</t>
  </si>
  <si>
    <t>Voci di spesa</t>
  </si>
  <si>
    <t>n ore</t>
  </si>
  <si>
    <t>Costo/ora</t>
  </si>
  <si>
    <t>Totale</t>
  </si>
  <si>
    <t>Spese Logistica</t>
  </si>
  <si>
    <t>Personale/ formatori</t>
  </si>
  <si>
    <t>Destinatari</t>
  </si>
  <si>
    <t>Docenti scuola/accomp</t>
  </si>
  <si>
    <t>Luogo</t>
  </si>
  <si>
    <t xml:space="preserve"> Emanuela Pandozzi </t>
  </si>
  <si>
    <t>Stanislao Carmen</t>
  </si>
  <si>
    <t>+ docenti Ventotene (vedi nota)</t>
  </si>
  <si>
    <t xml:space="preserve"> Nicole Ashbourn </t>
  </si>
  <si>
    <t xml:space="preserve"> Infanzia</t>
  </si>
  <si>
    <t xml:space="preserve">II, III, IV Ventotene   </t>
  </si>
  <si>
    <t>docenti Ventotene (vedi nota)</t>
  </si>
  <si>
    <t>Infanzia</t>
  </si>
  <si>
    <t xml:space="preserve"> II, III, IV Ventotene   </t>
  </si>
  <si>
    <t> docenti Ventotene (vedi nota)</t>
  </si>
  <si>
    <t>Teresa Cecchitelli</t>
  </si>
  <si>
    <t xml:space="preserve"> Roberto Pensiero </t>
  </si>
  <si>
    <t xml:space="preserve"> Armando Primucci </t>
  </si>
  <si>
    <t xml:space="preserve"> Ugo Verde </t>
  </si>
  <si>
    <t xml:space="preserve"> Nunzia Mitrano</t>
  </si>
  <si>
    <t xml:space="preserve"> Sandro Cuomo</t>
  </si>
  <si>
    <t xml:space="preserve">Renato Nunziata </t>
  </si>
  <si>
    <t>Amministrazione progetto (personale interno)</t>
  </si>
  <si>
    <t xml:space="preserve"> Gabriele Langella</t>
  </si>
  <si>
    <t>Responsabile Esterno (Sindaco)</t>
  </si>
  <si>
    <t xml:space="preserve">       </t>
  </si>
  <si>
    <t> 120</t>
  </si>
  <si>
    <t> Vito Costanzo</t>
  </si>
  <si>
    <t xml:space="preserve"> A1+A2 </t>
  </si>
  <si>
    <t xml:space="preserve"> A3 </t>
  </si>
  <si>
    <t>ATTIVITA’ E COSTI DIRETTI DEL PERSONALE</t>
  </si>
  <si>
    <t>ATTIVITÀ ORARIO CURRICULARE: AS 2018-2019 febbraio – maggio; AS 2019-2020 ottobre-novembre</t>
  </si>
  <si>
    <r>
      <t xml:space="preserve">GEMELLAGGIO.  </t>
    </r>
    <r>
      <rPr>
        <sz val="9"/>
        <color rgb="FF000000"/>
        <rFont val="Calibri"/>
        <family val="2"/>
        <scheme val="minor"/>
      </rPr>
      <t xml:space="preserve">Obiettivo: sviluppare la socialità e di comprensione delle regole e dei comportamenti sociali degli studenti di Ventotene trovando occasioni di incontro, scambio e studio in comune con i propri colleghi che studiano a Formia </t>
    </r>
  </si>
  <si>
    <t xml:space="preserve">Lettura animata: sviluppo delle capacità di lettura </t>
  </si>
  <si>
    <t>Marisa Bizzini</t>
  </si>
  <si>
    <t xml:space="preserve"> II, III, IV Ventotene        IV Formia </t>
  </si>
  <si>
    <t>Coding: sviluppo delle abilità logico matematiche</t>
  </si>
  <si>
    <t xml:space="preserve">Volley: sviluppo delle sensibilità al gioco di squadra </t>
  </si>
  <si>
    <t xml:space="preserve">             </t>
  </si>
  <si>
    <r>
      <t xml:space="preserve">PROPEDEUTICA LINGUA INGLESE                                                                                                                </t>
    </r>
    <r>
      <rPr>
        <sz val="9"/>
        <color rgb="FF000000"/>
        <rFont val="Calibri"/>
        <family val="2"/>
        <scheme val="minor"/>
      </rPr>
      <t>Obiettivo.</t>
    </r>
    <r>
      <rPr>
        <b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Conoscenza della lingua inglese per aumentare la capacità degli studenti di Ventotene di esprimersi anche  in relazione alle caratteristiche di accoglienza turistica </t>
    </r>
  </si>
  <si>
    <t xml:space="preserve">           </t>
  </si>
  <si>
    <r>
      <t xml:space="preserve">EDUCAZIONE MUSICALE (gennaio-novembre)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  <scheme val="minor"/>
      </rPr>
      <t>Obiettivo: sviluppare la sensibilità musicale, nell’alveo della tradizione musicale che contraddistingue gli abitanti dell’isola e che trova la sua espressione pubblica più alta durante la festa di Santa Candida</t>
    </r>
  </si>
  <si>
    <t>Docente di pianoforte   (extra curriculare)</t>
  </si>
  <si>
    <t xml:space="preserve">                   </t>
  </si>
  <si>
    <t>Docente di violino (extra curriculare)</t>
  </si>
  <si>
    <r>
      <t xml:space="preserve">POTENZIAMENTO ED. MOTORIA </t>
    </r>
    <r>
      <rPr>
        <sz val="9"/>
        <color rgb="FF000000"/>
        <rFont val="Calibri"/>
        <family val="2"/>
        <scheme val="minor"/>
      </rPr>
      <t xml:space="preserve">                                                                                              Obiettivo: sviluppare le capacità motorie, alimentando così la conoscenza e il rispetto del proprio corpo e sviluppando indirettamente una utile educazione alimentare</t>
    </r>
  </si>
  <si>
    <t xml:space="preserve">            </t>
  </si>
  <si>
    <t xml:space="preserve">Ventotene   </t>
  </si>
  <si>
    <t xml:space="preserve">POTENZIAMENTO ED.  AMBIENTALE – ARCHEOLOGICA  </t>
  </si>
  <si>
    <t>Obiettivo: sviluppare il senso di identità attraverso un rafforzamento della conoscenza  del patrimonio territoriale per recuperare la consapevolezza collettiva del “significato del luogo”</t>
  </si>
  <si>
    <t xml:space="preserve">Ambiente/riserva Marina </t>
  </si>
  <si>
    <t xml:space="preserve">Laboratorio Mongolfiere bambini </t>
  </si>
  <si>
    <t xml:space="preserve"> Luigi Coraggio</t>
  </si>
  <si>
    <r>
      <t xml:space="preserve">Attività di supporto socio-educative di supporto alle insegnanti in copresenza per la facilitazione e lettura dei progressi di apprendimento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  <scheme val="minor"/>
      </rPr>
      <t>Obiettivo</t>
    </r>
    <r>
      <rPr>
        <b/>
        <sz val="9"/>
        <color rgb="FF000000"/>
        <rFont val="Calibri"/>
        <family val="2"/>
        <scheme val="minor"/>
      </rPr>
      <t>:</t>
    </r>
    <r>
      <rPr>
        <sz val="9"/>
        <color rgb="FF000000"/>
        <rFont val="Calibri"/>
        <family val="2"/>
        <scheme val="minor"/>
      </rPr>
      <t xml:space="preserve"> sviluppare il miglioramento dei processi di apprendimento degli alunni e la capacità di lettura del contesto di vita e di studio sull’isola</t>
    </r>
  </si>
  <si>
    <t xml:space="preserve">    </t>
  </si>
  <si>
    <t xml:space="preserve">Marisa Bizzini </t>
  </si>
  <si>
    <r>
      <t>ATTIVITÀ ORARIO EXTRA-CURRICOLARE</t>
    </r>
    <r>
      <rPr>
        <sz val="9"/>
        <color rgb="FF000000"/>
        <rFont val="Calibri"/>
        <family val="2"/>
        <scheme val="minor"/>
      </rPr>
      <t>: Febbraio – Novembre 2019</t>
    </r>
  </si>
  <si>
    <t>Maria A. Mancini</t>
  </si>
  <si>
    <t>Project management del progetto</t>
  </si>
  <si>
    <t>Renato Di Gregorio</t>
  </si>
  <si>
    <t xml:space="preserve">  </t>
  </si>
  <si>
    <t>Docenti Scuola di Ventotene</t>
  </si>
  <si>
    <t>20,00€ </t>
  </si>
  <si>
    <t>Dirigente scolastico (gennaio - dicembre 2019)</t>
  </si>
  <si>
    <t> 350,00 €</t>
  </si>
  <si>
    <t>Nome</t>
  </si>
  <si>
    <t>A/NA</t>
  </si>
  <si>
    <t>Pandozzi</t>
  </si>
  <si>
    <t>Emanuela</t>
  </si>
  <si>
    <t>Ashbourn</t>
  </si>
  <si>
    <t>Nicole</t>
  </si>
  <si>
    <t>Teresa</t>
  </si>
  <si>
    <t>Bizzini</t>
  </si>
  <si>
    <t>Marisa</t>
  </si>
  <si>
    <t>Forti</t>
  </si>
  <si>
    <t>Sebastiano</t>
  </si>
  <si>
    <t>Pensiero</t>
  </si>
  <si>
    <t>Roberto</t>
  </si>
  <si>
    <t>Primucci</t>
  </si>
  <si>
    <t>Armando</t>
  </si>
  <si>
    <t>Verde</t>
  </si>
  <si>
    <t>Ugo</t>
  </si>
  <si>
    <t>Riello</t>
  </si>
  <si>
    <t>Sara</t>
  </si>
  <si>
    <t>Santilli</t>
  </si>
  <si>
    <t>Anthony</t>
  </si>
  <si>
    <t>Sarzi</t>
  </si>
  <si>
    <t>Mauro</t>
  </si>
  <si>
    <t>Matrone</t>
  </si>
  <si>
    <t>Annarita</t>
  </si>
  <si>
    <t>Coraggio</t>
  </si>
  <si>
    <t>Luigi</t>
  </si>
  <si>
    <t>Santomauro</t>
  </si>
  <si>
    <t>G.Paolo</t>
  </si>
  <si>
    <t>Nunziata</t>
  </si>
  <si>
    <t>Renato</t>
  </si>
  <si>
    <t>Mitrano</t>
  </si>
  <si>
    <t>Nunzia</t>
  </si>
  <si>
    <t>Silvestri</t>
  </si>
  <si>
    <t xml:space="preserve">D’Alessandro </t>
  </si>
  <si>
    <t>Geltrude</t>
  </si>
  <si>
    <t>Stanislao</t>
  </si>
  <si>
    <t>Carmen</t>
  </si>
  <si>
    <t>Mosca</t>
  </si>
  <si>
    <t>Maria</t>
  </si>
  <si>
    <t>Dattilo</t>
  </si>
  <si>
    <t>Giuseppina</t>
  </si>
  <si>
    <t>Romano</t>
  </si>
  <si>
    <t>Antonietta</t>
  </si>
  <si>
    <t>Mancini</t>
  </si>
  <si>
    <t>Viviana</t>
  </si>
  <si>
    <t>Di Gregorio</t>
  </si>
  <si>
    <t>Viola</t>
  </si>
  <si>
    <t>Cesarina</t>
  </si>
  <si>
    <t>Curcio</t>
  </si>
  <si>
    <t>Anna</t>
  </si>
  <si>
    <t>Costanzo</t>
  </si>
  <si>
    <t>Vito</t>
  </si>
  <si>
    <t>Langella</t>
  </si>
  <si>
    <t>Gabriele</t>
  </si>
  <si>
    <t>Cognome</t>
  </si>
  <si>
    <t>Luogo di nascita</t>
  </si>
  <si>
    <t>Qualifica professionale</t>
  </si>
  <si>
    <t>Roma</t>
  </si>
  <si>
    <t>03.05.1973</t>
  </si>
  <si>
    <t>Magistrale</t>
  </si>
  <si>
    <t>Porto (portogallo)</t>
  </si>
  <si>
    <t>29.01.1988</t>
  </si>
  <si>
    <t>Bradford university</t>
  </si>
  <si>
    <t>Grottaferrata (RM)</t>
  </si>
  <si>
    <t>22.07.1947</t>
  </si>
  <si>
    <t>Diploma Conservatorio</t>
  </si>
  <si>
    <t>Bologna</t>
  </si>
  <si>
    <t>17.07.1961</t>
  </si>
  <si>
    <t>Diploma</t>
  </si>
  <si>
    <t>Firenze</t>
  </si>
  <si>
    <t>09.12.1965</t>
  </si>
  <si>
    <t>Conservatorio</t>
  </si>
  <si>
    <t>JoaoPessoa</t>
  </si>
  <si>
    <t>29.09.1977</t>
  </si>
  <si>
    <t>Laurea</t>
  </si>
  <si>
    <t>Velletri</t>
  </si>
  <si>
    <t>17.05.1978</t>
  </si>
  <si>
    <t>Licenza media</t>
  </si>
  <si>
    <t>Ventotene</t>
  </si>
  <si>
    <t>01.02.1957</t>
  </si>
  <si>
    <t>ISEF</t>
  </si>
  <si>
    <t>Aiello</t>
  </si>
  <si>
    <t>Silvana</t>
  </si>
  <si>
    <t>Ischia</t>
  </si>
  <si>
    <t>23.04.1967</t>
  </si>
  <si>
    <t>23.04.1969</t>
  </si>
  <si>
    <t>29.04.1981</t>
  </si>
  <si>
    <t>17.07.1981</t>
  </si>
  <si>
    <t>laureando</t>
  </si>
  <si>
    <t>Napoli</t>
  </si>
  <si>
    <t>18.02.1966</t>
  </si>
  <si>
    <t>07.07.1993</t>
  </si>
  <si>
    <t>Laurea triennale</t>
  </si>
  <si>
    <t>06.07.1952</t>
  </si>
  <si>
    <t>Docente</t>
  </si>
  <si>
    <t>02.11.1977</t>
  </si>
  <si>
    <t>15.09.1971</t>
  </si>
  <si>
    <t>Moschiano (AV)</t>
  </si>
  <si>
    <t>22.04. 1970</t>
  </si>
  <si>
    <t>Gaeta</t>
  </si>
  <si>
    <t>Coordinamento progetto e comunicazione</t>
  </si>
  <si>
    <t>Amministrazione SIGEM</t>
  </si>
  <si>
    <t>04.01.72</t>
  </si>
  <si>
    <t>Consulente Sigem e FSE</t>
  </si>
  <si>
    <t>23.05.1967</t>
  </si>
  <si>
    <t>Segreteria operativa</t>
  </si>
  <si>
    <t>27.09.1960</t>
  </si>
  <si>
    <t>Salerno</t>
  </si>
  <si>
    <t>Dirigente scolastico</t>
  </si>
  <si>
    <t>Luton (GB)</t>
  </si>
  <si>
    <t>20.06.1970</t>
  </si>
  <si>
    <t>Bidello</t>
  </si>
  <si>
    <t xml:space="preserve">Data di nascita </t>
  </si>
  <si>
    <t>Titolo di studio</t>
  </si>
  <si>
    <t>Funzione svolta nel progetto</t>
  </si>
  <si>
    <t>ore previste</t>
  </si>
  <si>
    <t>costo orario</t>
  </si>
  <si>
    <t>costo totale</t>
  </si>
  <si>
    <t>ELENCO FORMATORI* COINVOLTI NEL PROGETTO</t>
  </si>
  <si>
    <t>Tipo di finanziamento:</t>
  </si>
  <si>
    <t>FSE</t>
  </si>
  <si>
    <t>Asse</t>
  </si>
  <si>
    <t>Ob. spec.</t>
  </si>
  <si>
    <t>9.1</t>
  </si>
  <si>
    <t>Codice CUP</t>
  </si>
  <si>
    <t>B76I19000000002</t>
  </si>
  <si>
    <t xml:space="preserve">Avviso DD </t>
  </si>
  <si>
    <t>G14945</t>
  </si>
  <si>
    <t>Denominazione Progetto</t>
  </si>
  <si>
    <t>UN ANNO MEMORABILE</t>
  </si>
  <si>
    <t>Borgo Ticino (NO)</t>
  </si>
  <si>
    <t xml:space="preserve">Docente </t>
  </si>
  <si>
    <t>Forte</t>
  </si>
  <si>
    <t>Coordinamento attività did. curriculari</t>
  </si>
  <si>
    <t>Consulente</t>
  </si>
  <si>
    <t>ELENCO AMMINISTRATIVI ED AUSILIARI COINVOLTI NEL PROGETTO</t>
  </si>
  <si>
    <t>Progettazione intervento</t>
  </si>
  <si>
    <t>venerdì</t>
  </si>
  <si>
    <t>musica -fiato</t>
  </si>
  <si>
    <t>Scuola – I</t>
  </si>
  <si>
    <t>11:30 – 13:30</t>
  </si>
  <si>
    <t>14:30 – 15:30</t>
  </si>
  <si>
    <t>sabato</t>
  </si>
  <si>
    <t>musica- fiato</t>
  </si>
  <si>
    <t>Polivalente</t>
  </si>
  <si>
    <t>10:30 – 13:30</t>
  </si>
  <si>
    <t>domenica</t>
  </si>
  <si>
    <t>lunedì</t>
  </si>
  <si>
    <t>martedì</t>
  </si>
  <si>
    <t>mercoledì</t>
  </si>
  <si>
    <t>giovedì</t>
  </si>
  <si>
    <t>Lettura animata</t>
  </si>
  <si>
    <t>Coding</t>
  </si>
  <si>
    <t>Mini Volley</t>
  </si>
  <si>
    <t>Karate</t>
  </si>
  <si>
    <t>11:30 – 12:30</t>
  </si>
  <si>
    <t>13:30 – 14:30</t>
  </si>
  <si>
    <t>Scherma</t>
  </si>
  <si>
    <t>Musica Pianoforte Musica Chitarra</t>
  </si>
  <si>
    <t>15:00 – 17:00</t>
  </si>
  <si>
    <t>Scuola P</t>
  </si>
  <si>
    <t>8:30 – 10:30</t>
  </si>
  <si>
    <t>Inglese</t>
  </si>
  <si>
    <t>11:00 – 11:30</t>
  </si>
  <si>
    <t>Musica Pianoforte</t>
  </si>
  <si>
    <t>15:30 – 16:30</t>
  </si>
  <si>
    <t>10:30 – 11:30</t>
  </si>
  <si>
    <t>11:30 – 12:00</t>
  </si>
  <si>
    <t>Calcetto</t>
  </si>
  <si>
    <t>16:30 – 17:30</t>
  </si>
  <si>
    <t>Danza</t>
  </si>
  <si>
    <t>APERTURA LABORATORI</t>
  </si>
  <si>
    <t>12:30 - 13:30</t>
  </si>
  <si>
    <t>mercoledi</t>
  </si>
  <si>
    <t>DALLE ORE -ALLE ORE</t>
  </si>
  <si>
    <t>MATERIA</t>
  </si>
  <si>
    <t>DATA</t>
  </si>
  <si>
    <t>GIORNO</t>
  </si>
  <si>
    <t>DOCENTE</t>
  </si>
  <si>
    <t>LUOGO</t>
  </si>
  <si>
    <t>TOT ORE</t>
  </si>
  <si>
    <t>ACCOMPAGNATORI</t>
  </si>
  <si>
    <t>GEMELLAGGIO</t>
  </si>
  <si>
    <t>Giovedì</t>
  </si>
  <si>
    <t>Stanislao + Insegnanti Ventotene</t>
  </si>
  <si>
    <t>animazione</t>
  </si>
  <si>
    <t>aiello</t>
  </si>
  <si>
    <t>riello</t>
  </si>
  <si>
    <t>matrone</t>
  </si>
  <si>
    <t>Stanislao + docenti ventotene</t>
  </si>
  <si>
    <t>Work Group</t>
  </si>
  <si>
    <t xml:space="preserve"> Work Group</t>
  </si>
  <si>
    <t>forti</t>
  </si>
  <si>
    <t>pandozzi</t>
  </si>
  <si>
    <t xml:space="preserve">pensiero </t>
  </si>
  <si>
    <t xml:space="preserve">santomauro </t>
  </si>
  <si>
    <t xml:space="preserve">Scuola - P </t>
  </si>
  <si>
    <t>8,30-10,30</t>
  </si>
  <si>
    <t>10.30-12</t>
  </si>
  <si>
    <t>12-13,30</t>
  </si>
  <si>
    <t>13,30-14,30</t>
  </si>
  <si>
    <t>Scuola I</t>
  </si>
  <si>
    <t xml:space="preserve">Scuola P </t>
  </si>
  <si>
    <t xml:space="preserve">Polivalente I </t>
  </si>
  <si>
    <t xml:space="preserve">Tensostruttura P </t>
  </si>
  <si>
    <t>Polivalente P</t>
  </si>
  <si>
    <t xml:space="preserve">Poliv  P </t>
  </si>
  <si>
    <t xml:space="preserve">Campetto P </t>
  </si>
  <si>
    <t xml:space="preserve">Scuola I </t>
  </si>
  <si>
    <t>10,30-12</t>
  </si>
  <si>
    <t>13.30-14,30</t>
  </si>
  <si>
    <t>15.30-16.30</t>
  </si>
  <si>
    <t xml:space="preserve">MUNICIPIO </t>
  </si>
  <si>
    <t xml:space="preserve">Musica chitarra </t>
  </si>
  <si>
    <t>Scuola I , P</t>
  </si>
  <si>
    <t>Scuola - P</t>
  </si>
  <si>
    <t>12:30 – 13:30</t>
  </si>
  <si>
    <t>Polivalente  P</t>
  </si>
  <si>
    <t>Tutoring</t>
  </si>
  <si>
    <t>Polivalente I</t>
  </si>
  <si>
    <t>Tensostruttura P</t>
  </si>
  <si>
    <t>Campetto P</t>
  </si>
  <si>
    <t>Scuola I  e P</t>
  </si>
  <si>
    <t>CARNEVALE</t>
  </si>
  <si>
    <t>Scuola I –  P</t>
  </si>
  <si>
    <t>2° Lab. Archeol.</t>
  </si>
  <si>
    <t>Scuola P.</t>
  </si>
  <si>
    <t>Polivalente – P</t>
  </si>
  <si>
    <t>3° Lab. Archeol.</t>
  </si>
  <si>
    <t>Scuola P e I</t>
  </si>
  <si>
    <t>4° Lab. Archeol.</t>
  </si>
  <si>
    <t>10:00 – 13:00</t>
  </si>
  <si>
    <t>Scuola I -</t>
  </si>
  <si>
    <t>5° Lab. Archeol.</t>
  </si>
  <si>
    <t>Un Anno memorabile</t>
  </si>
  <si>
    <t xml:space="preserve">MusicaPianoforte </t>
  </si>
  <si>
    <t>Musica Chitarra</t>
  </si>
  <si>
    <t xml:space="preserve">Insegnanti Ventotene </t>
  </si>
  <si>
    <t xml:space="preserve">  Work Group</t>
  </si>
  <si>
    <t>Scuola I e P</t>
  </si>
  <si>
    <t>8:30 – 12:30</t>
  </si>
  <si>
    <t>Museo Ornitologico Scuola I</t>
  </si>
  <si>
    <t>Scuola I –P</t>
  </si>
  <si>
    <t>giovedi</t>
  </si>
  <si>
    <t>Polivalente - P</t>
  </si>
  <si>
    <t>Polivalente – I</t>
  </si>
  <si>
    <t xml:space="preserve">Musica Pianoforte </t>
  </si>
  <si>
    <t xml:space="preserve">animazione </t>
  </si>
  <si>
    <t>Lab. Ornitologico</t>
  </si>
  <si>
    <t>FESTE PASQUALI</t>
  </si>
  <si>
    <t>FESTIVO</t>
  </si>
  <si>
    <t>9:00 – 9:30</t>
  </si>
  <si>
    <t>9:30 – 10:30</t>
  </si>
  <si>
    <t>10:30 – 11:00</t>
  </si>
  <si>
    <t>Sabato</t>
  </si>
  <si>
    <t>ELEZIONI UROPEE</t>
  </si>
  <si>
    <t>Lunedì</t>
  </si>
  <si>
    <t>ELEZIONI EUROPEE</t>
  </si>
  <si>
    <t>Martedì</t>
  </si>
  <si>
    <t>Yoga Infanzia</t>
  </si>
  <si>
    <t>Danza Infanzia</t>
  </si>
  <si>
    <t>Lezione monete</t>
  </si>
  <si>
    <t>10:30 – 12:30</t>
  </si>
  <si>
    <t>Camposcuola</t>
  </si>
  <si>
    <t>10:30- 13:30</t>
  </si>
  <si>
    <t>Poliv  P</t>
  </si>
  <si>
    <t>11:30 – 13:00</t>
  </si>
  <si>
    <t>Mostra Euro</t>
  </si>
  <si>
    <t>Sala Polivalente</t>
  </si>
  <si>
    <t>16:00 – 18:00</t>
  </si>
  <si>
    <t>Santa Candida</t>
  </si>
  <si>
    <t>1° Lab. Mare</t>
  </si>
  <si>
    <t>Matrone A.</t>
  </si>
  <si>
    <t>2° Lab. Mare</t>
  </si>
  <si>
    <t>13:30 – 16:30</t>
  </si>
  <si>
    <t>3° Lab. Mare</t>
  </si>
  <si>
    <t>10:00 – 12:00</t>
  </si>
  <si>
    <t>4° Lab. Mare</t>
  </si>
  <si>
    <t>1° Lab. Confino</t>
  </si>
  <si>
    <t>Santilli - Sarzi</t>
  </si>
  <si>
    <t>5° Lab. Mare</t>
  </si>
  <si>
    <t>2° Lab. Confino</t>
  </si>
  <si>
    <t>3° Lab. Confino</t>
  </si>
  <si>
    <t>4° Lab. Confino</t>
  </si>
  <si>
    <t>5° Lab. Confino</t>
  </si>
  <si>
    <t>CONCLUSIONE LABORATORI</t>
  </si>
  <si>
    <t>Municipio</t>
  </si>
  <si>
    <t>11,30 – 13,00</t>
  </si>
  <si>
    <t>10:00 – 10:30</t>
  </si>
  <si>
    <t>4° Lab. Ornitologico</t>
  </si>
  <si>
    <t>5° Lab. Ornitologico</t>
  </si>
  <si>
    <t>musica –fiato</t>
  </si>
  <si>
    <t>CONVEGNO FINALE</t>
  </si>
  <si>
    <t>dal 1/2/19 al 30/11/19</t>
  </si>
  <si>
    <t>ash</t>
  </si>
  <si>
    <t>bizzini</t>
  </si>
  <si>
    <t>cecchitelli</t>
  </si>
  <si>
    <t>coraggio</t>
  </si>
  <si>
    <t>mitrano</t>
  </si>
  <si>
    <t>verde</t>
  </si>
  <si>
    <t xml:space="preserve">Schiano </t>
  </si>
  <si>
    <t>Schiano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</si>
</sst>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dd/mm/yy"/>
    <numFmt numFmtId="167" formatCode="d/m/yy;@"/>
    <numFmt numFmtId="168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66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3">
    <xf numFmtId="0" fontId="0" fillId="0" borderId="0" xfId="0"/>
    <xf numFmtId="165" fontId="0" fillId="0" borderId="0" xfId="0" applyNumberFormat="1"/>
    <xf numFmtId="0" fontId="0" fillId="0" borderId="2" xfId="0" applyBorder="1" applyAlignment="1">
      <alignment vertical="center" wrapText="1"/>
    </xf>
    <xf numFmtId="164" fontId="0" fillId="0" borderId="0" xfId="0" applyNumberForma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/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0" fillId="0" borderId="9" xfId="0" applyBorder="1"/>
    <xf numFmtId="0" fontId="5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7" fillId="5" borderId="9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164" fontId="9" fillId="5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3" fillId="6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3" fillId="7" borderId="12" xfId="0" applyFont="1" applyFill="1" applyBorder="1" applyAlignment="1" applyProtection="1">
      <protection hidden="1"/>
    </xf>
    <xf numFmtId="0" fontId="13" fillId="7" borderId="12" xfId="0" applyNumberFormat="1" applyFont="1" applyFill="1" applyBorder="1" applyAlignment="1">
      <alignment wrapText="1"/>
    </xf>
    <xf numFmtId="166" fontId="13" fillId="7" borderId="12" xfId="0" applyNumberFormat="1" applyFont="1" applyFill="1" applyBorder="1" applyAlignment="1" applyProtection="1">
      <protection hidden="1"/>
    </xf>
    <xf numFmtId="0" fontId="0" fillId="7" borderId="0" xfId="0" applyFill="1"/>
    <xf numFmtId="0" fontId="13" fillId="0" borderId="13" xfId="0" applyNumberFormat="1" applyFont="1" applyBorder="1" applyAlignment="1">
      <alignment wrapText="1"/>
    </xf>
    <xf numFmtId="0" fontId="17" fillId="0" borderId="12" xfId="0" applyNumberFormat="1" applyFont="1" applyBorder="1" applyAlignment="1">
      <alignment wrapText="1"/>
    </xf>
    <xf numFmtId="0" fontId="17" fillId="7" borderId="12" xfId="0" applyFont="1" applyFill="1" applyBorder="1" applyAlignment="1" applyProtection="1">
      <protection locked="0" hidden="1"/>
    </xf>
    <xf numFmtId="0" fontId="17" fillId="7" borderId="12" xfId="0" applyFont="1" applyFill="1" applyBorder="1" applyAlignment="1" applyProtection="1">
      <alignment horizontal="left"/>
      <protection locked="0" hidden="1"/>
    </xf>
    <xf numFmtId="0" fontId="16" fillId="7" borderId="12" xfId="0" applyNumberFormat="1" applyFont="1" applyFill="1" applyBorder="1" applyAlignment="1">
      <alignment wrapText="1"/>
    </xf>
    <xf numFmtId="0" fontId="13" fillId="7" borderId="13" xfId="0" applyNumberFormat="1" applyFont="1" applyFill="1" applyBorder="1" applyAlignment="1">
      <alignment wrapText="1"/>
    </xf>
    <xf numFmtId="0" fontId="17" fillId="7" borderId="12" xfId="0" applyNumberFormat="1" applyFont="1" applyFill="1" applyBorder="1" applyAlignment="1">
      <alignment wrapText="1"/>
    </xf>
    <xf numFmtId="165" fontId="3" fillId="0" borderId="1" xfId="1" applyFont="1" applyFill="1" applyBorder="1" applyAlignment="1">
      <alignment horizontal="center" vertical="center" wrapText="1"/>
    </xf>
    <xf numFmtId="14" fontId="13" fillId="7" borderId="12" xfId="0" applyNumberFormat="1" applyFont="1" applyFill="1" applyBorder="1" applyAlignment="1" applyProtection="1">
      <protection hidden="1"/>
    </xf>
    <xf numFmtId="14" fontId="13" fillId="0" borderId="1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0" fontId="0" fillId="0" borderId="0" xfId="0" applyAlignment="1">
      <alignment wrapText="1"/>
    </xf>
    <xf numFmtId="0" fontId="13" fillId="7" borderId="12" xfId="0" applyNumberFormat="1" applyFont="1" applyFill="1" applyBorder="1" applyAlignment="1" applyProtection="1">
      <alignment wrapText="1"/>
      <protection hidden="1"/>
    </xf>
    <xf numFmtId="0" fontId="0" fillId="0" borderId="0" xfId="0" applyAlignment="1">
      <alignment vertical="center"/>
    </xf>
    <xf numFmtId="165" fontId="0" fillId="0" borderId="0" xfId="1" applyFont="1" applyAlignment="1">
      <alignment vertical="center"/>
    </xf>
    <xf numFmtId="165" fontId="13" fillId="7" borderId="12" xfId="1" applyFont="1" applyFill="1" applyBorder="1" applyAlignment="1" applyProtection="1">
      <alignment vertical="center"/>
      <protection hidden="1"/>
    </xf>
    <xf numFmtId="0" fontId="13" fillId="7" borderId="12" xfId="0" applyNumberFormat="1" applyFont="1" applyFill="1" applyBorder="1" applyAlignment="1">
      <alignment vertical="center" wrapText="1"/>
    </xf>
    <xf numFmtId="165" fontId="13" fillId="7" borderId="12" xfId="1" applyFont="1" applyFill="1" applyBorder="1" applyAlignment="1">
      <alignment vertical="center" wrapText="1"/>
    </xf>
    <xf numFmtId="165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right" vertical="center" wrapText="1"/>
    </xf>
    <xf numFmtId="165" fontId="2" fillId="8" borderId="1" xfId="1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9" borderId="1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7" xfId="0" applyBorder="1"/>
    <xf numFmtId="0" fontId="4" fillId="0" borderId="1" xfId="0" applyFont="1" applyBorder="1"/>
    <xf numFmtId="0" fontId="0" fillId="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 wrapText="1"/>
    </xf>
    <xf numFmtId="0" fontId="0" fillId="11" borderId="5" xfId="0" applyFill="1" applyBorder="1" applyAlignment="1">
      <alignment vertical="center" wrapText="1"/>
    </xf>
    <xf numFmtId="0" fontId="0" fillId="11" borderId="7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5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6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0" fillId="12" borderId="7" xfId="0" applyFill="1" applyBorder="1" applyAlignment="1">
      <alignment vertical="center" wrapText="1"/>
    </xf>
    <xf numFmtId="0" fontId="0" fillId="12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vertical="center" wrapText="1"/>
    </xf>
    <xf numFmtId="0" fontId="3" fillId="13" borderId="1" xfId="0" applyFont="1" applyFill="1" applyBorder="1" applyAlignment="1">
      <alignment vertical="center" wrapText="1"/>
    </xf>
    <xf numFmtId="0" fontId="0" fillId="13" borderId="7" xfId="0" applyFill="1" applyBorder="1" applyAlignment="1">
      <alignment vertical="center" wrapText="1"/>
    </xf>
    <xf numFmtId="0" fontId="0" fillId="13" borderId="1" xfId="0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0" fillId="13" borderId="5" xfId="0" applyFill="1" applyBorder="1" applyAlignment="1">
      <alignment horizontal="left" vertical="center" wrapText="1"/>
    </xf>
    <xf numFmtId="0" fontId="0" fillId="13" borderId="7" xfId="0" applyFill="1" applyBorder="1" applyAlignment="1">
      <alignment horizontal="left" vertical="center" wrapText="1"/>
    </xf>
    <xf numFmtId="0" fontId="0" fillId="8" borderId="1" xfId="0" applyNumberFormat="1" applyFill="1" applyBorder="1" applyAlignment="1">
      <alignment horizontal="center" vertical="center" wrapText="1"/>
    </xf>
    <xf numFmtId="0" fontId="0" fillId="8" borderId="5" xfId="0" applyNumberFormat="1" applyFill="1" applyBorder="1" applyAlignment="1">
      <alignment horizontal="center" vertical="center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6" xfId="0" applyNumberFormat="1" applyFill="1" applyBorder="1" applyAlignment="1">
      <alignment horizontal="center" vertical="center" wrapText="1"/>
    </xf>
    <xf numFmtId="0" fontId="0" fillId="13" borderId="1" xfId="0" applyNumberFormat="1" applyFill="1" applyBorder="1" applyAlignment="1">
      <alignment vertical="center" wrapText="1"/>
    </xf>
    <xf numFmtId="0" fontId="3" fillId="13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168" fontId="0" fillId="0" borderId="0" xfId="0" applyNumberFormat="1" applyFont="1" applyAlignment="1">
      <alignment horizontal="right"/>
    </xf>
    <xf numFmtId="168" fontId="0" fillId="8" borderId="1" xfId="0" applyNumberFormat="1" applyFont="1" applyFill="1" applyBorder="1" applyAlignment="1">
      <alignment horizontal="right" vertical="center" wrapText="1"/>
    </xf>
    <xf numFmtId="168" fontId="0" fillId="13" borderId="1" xfId="0" applyNumberFormat="1" applyFont="1" applyFill="1" applyBorder="1" applyAlignment="1">
      <alignment horizontal="right" vertical="center" wrapText="1"/>
    </xf>
    <xf numFmtId="168" fontId="0" fillId="9" borderId="1" xfId="0" applyNumberFormat="1" applyFont="1" applyFill="1" applyBorder="1" applyAlignment="1">
      <alignment horizontal="right" vertical="center" wrapText="1"/>
    </xf>
    <xf numFmtId="0" fontId="0" fillId="8" borderId="7" xfId="0" applyFill="1" applyBorder="1" applyAlignment="1">
      <alignment horizontal="left" vertical="center" wrapText="1"/>
    </xf>
    <xf numFmtId="0" fontId="0" fillId="12" borderId="1" xfId="0" applyNumberFormat="1" applyFill="1" applyBorder="1" applyAlignment="1">
      <alignment vertical="center" wrapText="1"/>
    </xf>
    <xf numFmtId="0" fontId="0" fillId="12" borderId="1" xfId="0" applyFill="1" applyBorder="1"/>
    <xf numFmtId="168" fontId="0" fillId="12" borderId="1" xfId="0" applyNumberFormat="1" applyFont="1" applyFill="1" applyBorder="1" applyAlignment="1">
      <alignment horizontal="right" vertical="center" wrapText="1"/>
    </xf>
    <xf numFmtId="168" fontId="21" fillId="12" borderId="1" xfId="0" applyNumberFormat="1" applyFont="1" applyFill="1" applyBorder="1" applyAlignment="1">
      <alignment horizontal="right" vertical="center" wrapText="1"/>
    </xf>
    <xf numFmtId="0" fontId="21" fillId="12" borderId="1" xfId="0" applyFont="1" applyFill="1" applyBorder="1" applyAlignment="1">
      <alignment vertical="center" wrapText="1"/>
    </xf>
    <xf numFmtId="0" fontId="21" fillId="12" borderId="1" xfId="0" applyNumberFormat="1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0" fontId="0" fillId="11" borderId="1" xfId="0" applyNumberFormat="1" applyFill="1" applyBorder="1" applyAlignment="1">
      <alignment vertical="center" wrapText="1"/>
    </xf>
    <xf numFmtId="0" fontId="0" fillId="11" borderId="1" xfId="0" applyFill="1" applyBorder="1"/>
    <xf numFmtId="168" fontId="0" fillId="15" borderId="1" xfId="0" applyNumberFormat="1" applyFont="1" applyFill="1" applyBorder="1" applyAlignment="1">
      <alignment horizontal="right" vertical="center" wrapText="1"/>
    </xf>
    <xf numFmtId="0" fontId="21" fillId="15" borderId="1" xfId="0" applyFont="1" applyFill="1" applyBorder="1" applyAlignment="1">
      <alignment horizontal="left" vertical="center" wrapText="1"/>
    </xf>
    <xf numFmtId="0" fontId="0" fillId="15" borderId="1" xfId="0" applyFill="1" applyBorder="1" applyAlignment="1">
      <alignment vertical="center" wrapText="1"/>
    </xf>
    <xf numFmtId="0" fontId="0" fillId="15" borderId="1" xfId="0" applyNumberFormat="1" applyFill="1" applyBorder="1" applyAlignment="1">
      <alignment vertical="center" wrapText="1"/>
    </xf>
    <xf numFmtId="0" fontId="0" fillId="15" borderId="1" xfId="0" applyFill="1" applyBorder="1"/>
    <xf numFmtId="0" fontId="0" fillId="15" borderId="1" xfId="0" applyFill="1" applyBorder="1" applyAlignment="1">
      <alignment horizontal="left" vertical="center" wrapText="1"/>
    </xf>
    <xf numFmtId="0" fontId="0" fillId="15" borderId="7" xfId="0" applyFill="1" applyBorder="1" applyAlignment="1">
      <alignment vertical="center" wrapText="1"/>
    </xf>
    <xf numFmtId="168" fontId="21" fillId="15" borderId="1" xfId="0" applyNumberFormat="1" applyFont="1" applyFill="1" applyBorder="1" applyAlignment="1">
      <alignment horizontal="right" vertical="center" wrapText="1"/>
    </xf>
    <xf numFmtId="0" fontId="21" fillId="15" borderId="1" xfId="0" applyFont="1" applyFill="1" applyBorder="1" applyAlignment="1">
      <alignment vertical="center" wrapText="1"/>
    </xf>
    <xf numFmtId="0" fontId="21" fillId="15" borderId="1" xfId="0" applyNumberFormat="1" applyFont="1" applyFill="1" applyBorder="1" applyAlignment="1">
      <alignment vertical="center" wrapText="1"/>
    </xf>
    <xf numFmtId="167" fontId="0" fillId="16" borderId="1" xfId="0" applyNumberFormat="1" applyFont="1" applyFill="1" applyBorder="1" applyAlignment="1">
      <alignment horizontal="right" vertical="center" wrapText="1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vertical="center" wrapText="1"/>
    </xf>
    <xf numFmtId="0" fontId="0" fillId="16" borderId="1" xfId="0" applyFill="1" applyBorder="1"/>
    <xf numFmtId="167" fontId="0" fillId="17" borderId="1" xfId="0" applyNumberFormat="1" applyFont="1" applyFill="1" applyBorder="1" applyAlignment="1">
      <alignment horizontal="right" vertical="center" wrapText="1"/>
    </xf>
    <xf numFmtId="0" fontId="0" fillId="17" borderId="1" xfId="0" applyFill="1" applyBorder="1" applyAlignment="1">
      <alignment horizontal="left" vertical="center" wrapText="1"/>
    </xf>
    <xf numFmtId="0" fontId="0" fillId="17" borderId="1" xfId="0" applyFill="1" applyBorder="1" applyAlignment="1">
      <alignment vertical="center" wrapText="1"/>
    </xf>
    <xf numFmtId="0" fontId="0" fillId="17" borderId="1" xfId="0" applyNumberFormat="1" applyFill="1" applyBorder="1" applyAlignment="1">
      <alignment vertical="center" wrapText="1"/>
    </xf>
    <xf numFmtId="0" fontId="0" fillId="17" borderId="1" xfId="0" applyFill="1" applyBorder="1"/>
    <xf numFmtId="0" fontId="0" fillId="13" borderId="1" xfId="0" applyFill="1" applyBorder="1"/>
    <xf numFmtId="167" fontId="0" fillId="13" borderId="1" xfId="0" applyNumberFormat="1" applyFont="1" applyFill="1" applyBorder="1" applyAlignment="1">
      <alignment horizontal="right" vertical="center" wrapText="1"/>
    </xf>
    <xf numFmtId="168" fontId="0" fillId="13" borderId="1" xfId="0" applyNumberFormat="1" applyFont="1" applyFill="1" applyBorder="1" applyAlignment="1">
      <alignment horizontal="right"/>
    </xf>
    <xf numFmtId="0" fontId="0" fillId="13" borderId="1" xfId="0" applyFill="1" applyBorder="1" applyAlignment="1">
      <alignment horizontal="left"/>
    </xf>
    <xf numFmtId="0" fontId="0" fillId="13" borderId="1" xfId="0" applyNumberFormat="1" applyFill="1" applyBorder="1" applyAlignment="1">
      <alignment horizontal="center"/>
    </xf>
    <xf numFmtId="167" fontId="0" fillId="13" borderId="5" xfId="0" applyNumberFormat="1" applyFont="1" applyFill="1" applyBorder="1" applyAlignment="1">
      <alignment horizontal="right" vertical="center" wrapText="1"/>
    </xf>
    <xf numFmtId="14" fontId="0" fillId="13" borderId="1" xfId="0" applyNumberFormat="1" applyFill="1" applyBorder="1" applyAlignment="1">
      <alignment horizontal="right" vertical="center" wrapText="1"/>
    </xf>
    <xf numFmtId="0" fontId="20" fillId="14" borderId="1" xfId="0" applyFont="1" applyFill="1" applyBorder="1" applyAlignment="1">
      <alignment horizontal="left" vertical="center" wrapText="1"/>
    </xf>
    <xf numFmtId="14" fontId="0" fillId="11" borderId="1" xfId="0" applyNumberFormat="1" applyFill="1" applyBorder="1" applyAlignment="1">
      <alignment vertical="center" wrapText="1"/>
    </xf>
    <xf numFmtId="167" fontId="0" fillId="11" borderId="1" xfId="0" applyNumberFormat="1" applyFill="1" applyBorder="1" applyAlignment="1">
      <alignment vertical="center" wrapText="1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vertical="center" wrapText="1"/>
    </xf>
    <xf numFmtId="168" fontId="0" fillId="18" borderId="5" xfId="0" applyNumberFormat="1" applyFont="1" applyFill="1" applyBorder="1" applyAlignment="1">
      <alignment horizontal="right" vertical="center" wrapText="1"/>
    </xf>
    <xf numFmtId="0" fontId="0" fillId="18" borderId="5" xfId="0" applyFill="1" applyBorder="1" applyAlignment="1">
      <alignment horizontal="left" vertical="center" wrapText="1"/>
    </xf>
    <xf numFmtId="0" fontId="0" fillId="18" borderId="5" xfId="0" applyFill="1" applyBorder="1" applyAlignment="1">
      <alignment vertical="center" wrapText="1"/>
    </xf>
    <xf numFmtId="0" fontId="0" fillId="18" borderId="5" xfId="0" applyNumberFormat="1" applyFill="1" applyBorder="1" applyAlignment="1">
      <alignment horizontal="center" vertical="center" wrapText="1"/>
    </xf>
    <xf numFmtId="0" fontId="0" fillId="18" borderId="5" xfId="0" applyFill="1" applyBorder="1"/>
    <xf numFmtId="168" fontId="0" fillId="18" borderId="6" xfId="0" applyNumberFormat="1" applyFont="1" applyFill="1" applyBorder="1" applyAlignment="1">
      <alignment horizontal="right" vertical="center" wrapText="1"/>
    </xf>
    <xf numFmtId="0" fontId="0" fillId="18" borderId="6" xfId="0" applyFill="1" applyBorder="1" applyAlignment="1">
      <alignment horizontal="left" vertical="center" wrapText="1"/>
    </xf>
    <xf numFmtId="0" fontId="0" fillId="18" borderId="6" xfId="0" applyFill="1" applyBorder="1" applyAlignment="1">
      <alignment vertical="center" wrapText="1"/>
    </xf>
    <xf numFmtId="0" fontId="0" fillId="18" borderId="6" xfId="0" applyNumberFormat="1" applyFill="1" applyBorder="1" applyAlignment="1">
      <alignment horizontal="center" vertical="center" wrapText="1"/>
    </xf>
    <xf numFmtId="0" fontId="0" fillId="18" borderId="6" xfId="0" applyFill="1" applyBorder="1"/>
    <xf numFmtId="168" fontId="0" fillId="18" borderId="1" xfId="0" applyNumberFormat="1" applyFont="1" applyFill="1" applyBorder="1" applyAlignment="1">
      <alignment horizontal="right" vertical="center" wrapText="1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vertical="center" wrapText="1"/>
    </xf>
    <xf numFmtId="0" fontId="0" fillId="18" borderId="1" xfId="0" applyNumberFormat="1" applyFill="1" applyBorder="1" applyAlignment="1">
      <alignment vertical="center" wrapText="1"/>
    </xf>
    <xf numFmtId="0" fontId="0" fillId="18" borderId="1" xfId="0" applyFill="1" applyBorder="1"/>
    <xf numFmtId="0" fontId="20" fillId="18" borderId="1" xfId="0" applyFont="1" applyFill="1" applyBorder="1" applyAlignment="1">
      <alignment horizontal="left" vertical="center" wrapText="1"/>
    </xf>
    <xf numFmtId="0" fontId="20" fillId="18" borderId="1" xfId="0" applyFont="1" applyFill="1" applyBorder="1" applyAlignment="1">
      <alignment vertical="center" wrapText="1"/>
    </xf>
    <xf numFmtId="0" fontId="20" fillId="18" borderId="1" xfId="0" applyNumberFormat="1" applyFont="1" applyFill="1" applyBorder="1" applyAlignment="1">
      <alignment vertical="center" wrapText="1"/>
    </xf>
    <xf numFmtId="168" fontId="21" fillId="18" borderId="1" xfId="0" applyNumberFormat="1" applyFont="1" applyFill="1" applyBorder="1" applyAlignment="1">
      <alignment horizontal="right" vertical="center" wrapText="1"/>
    </xf>
    <xf numFmtId="0" fontId="21" fillId="18" borderId="1" xfId="0" applyFont="1" applyFill="1" applyBorder="1" applyAlignment="1">
      <alignment horizontal="left" vertical="center" wrapText="1"/>
    </xf>
    <xf numFmtId="0" fontId="21" fillId="18" borderId="1" xfId="0" applyFont="1" applyFill="1" applyBorder="1" applyAlignment="1">
      <alignment vertical="center" wrapText="1"/>
    </xf>
    <xf numFmtId="0" fontId="21" fillId="18" borderId="1" xfId="0" applyNumberFormat="1" applyFont="1" applyFill="1" applyBorder="1" applyAlignment="1">
      <alignment vertical="center" wrapText="1"/>
    </xf>
    <xf numFmtId="167" fontId="0" fillId="18" borderId="1" xfId="0" applyNumberFormat="1" applyFont="1" applyFill="1" applyBorder="1" applyAlignment="1">
      <alignment horizontal="right" vertical="center" wrapText="1"/>
    </xf>
    <xf numFmtId="168" fontId="0" fillId="18" borderId="1" xfId="0" applyNumberFormat="1" applyFont="1" applyFill="1" applyBorder="1" applyAlignment="1">
      <alignment horizontal="right"/>
    </xf>
    <xf numFmtId="0" fontId="0" fillId="18" borderId="1" xfId="0" applyFill="1" applyBorder="1" applyAlignment="1">
      <alignment horizontal="left"/>
    </xf>
    <xf numFmtId="0" fontId="0" fillId="18" borderId="1" xfId="0" applyNumberFormat="1" applyFill="1" applyBorder="1" applyAlignment="1">
      <alignment horizontal="center"/>
    </xf>
    <xf numFmtId="14" fontId="0" fillId="18" borderId="1" xfId="0" applyNumberFormat="1" applyFill="1" applyBorder="1" applyAlignment="1">
      <alignment vertical="center" wrapText="1"/>
    </xf>
    <xf numFmtId="167" fontId="0" fillId="18" borderId="1" xfId="0" applyNumberFormat="1" applyFill="1" applyBorder="1" applyAlignment="1">
      <alignment vertical="center" wrapText="1"/>
    </xf>
    <xf numFmtId="0" fontId="0" fillId="13" borderId="5" xfId="0" applyFill="1" applyBorder="1" applyAlignment="1">
      <alignment vertical="center" wrapText="1"/>
    </xf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3" fillId="9" borderId="1" xfId="0" applyNumberFormat="1" applyFont="1" applyFill="1" applyBorder="1" applyAlignment="1">
      <alignment horizontal="right" vertical="center" wrapText="1"/>
    </xf>
    <xf numFmtId="0" fontId="0" fillId="8" borderId="1" xfId="0" applyNumberFormat="1" applyFill="1" applyBorder="1" applyAlignment="1">
      <alignment horizontal="right" vertical="center" wrapText="1"/>
    </xf>
    <xf numFmtId="0" fontId="0" fillId="13" borderId="1" xfId="0" applyNumberFormat="1" applyFill="1" applyBorder="1" applyAlignment="1">
      <alignment horizontal="right" vertical="center" wrapText="1"/>
    </xf>
    <xf numFmtId="0" fontId="0" fillId="13" borderId="6" xfId="0" applyFill="1" applyBorder="1" applyAlignment="1">
      <alignment vertical="center" wrapText="1"/>
    </xf>
    <xf numFmtId="0" fontId="0" fillId="13" borderId="5" xfId="0" applyNumberFormat="1" applyFill="1" applyBorder="1" applyAlignment="1">
      <alignment vertical="center" wrapText="1"/>
    </xf>
    <xf numFmtId="0" fontId="0" fillId="12" borderId="5" xfId="0" applyFill="1" applyBorder="1" applyAlignment="1">
      <alignment horizontal="left" vertical="center" wrapText="1"/>
    </xf>
    <xf numFmtId="0" fontId="0" fillId="12" borderId="5" xfId="0" applyFill="1" applyBorder="1" applyAlignment="1">
      <alignment vertical="center" wrapText="1"/>
    </xf>
    <xf numFmtId="0" fontId="0" fillId="12" borderId="6" xfId="0" applyFill="1" applyBorder="1" applyAlignment="1">
      <alignment vertical="center" wrapText="1"/>
    </xf>
    <xf numFmtId="0" fontId="0" fillId="12" borderId="5" xfId="0" applyNumberFormat="1" applyFill="1" applyBorder="1" applyAlignment="1">
      <alignment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5" xfId="0" applyFill="1" applyBorder="1" applyAlignment="1">
      <alignment vertical="center" wrapText="1"/>
    </xf>
    <xf numFmtId="0" fontId="0" fillId="15" borderId="6" xfId="0" applyFill="1" applyBorder="1" applyAlignment="1">
      <alignment vertical="center" wrapText="1"/>
    </xf>
    <xf numFmtId="0" fontId="0" fillId="15" borderId="5" xfId="0" applyNumberFormat="1" applyFill="1" applyBorder="1" applyAlignment="1">
      <alignment vertical="center" wrapText="1"/>
    </xf>
    <xf numFmtId="0" fontId="0" fillId="11" borderId="5" xfId="0" applyNumberFormat="1" applyFill="1" applyBorder="1" applyAlignment="1">
      <alignment vertical="center" wrapText="1"/>
    </xf>
    <xf numFmtId="0" fontId="0" fillId="11" borderId="5" xfId="0" applyFill="1" applyBorder="1"/>
    <xf numFmtId="0" fontId="0" fillId="13" borderId="7" xfId="0" applyNumberForma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0" fillId="12" borderId="7" xfId="0" applyNumberFormat="1" applyFill="1" applyBorder="1" applyAlignment="1">
      <alignment vertical="center" wrapText="1"/>
    </xf>
    <xf numFmtId="0" fontId="0" fillId="15" borderId="7" xfId="0" applyFill="1" applyBorder="1" applyAlignment="1">
      <alignment horizontal="left" vertical="center" wrapText="1"/>
    </xf>
    <xf numFmtId="0" fontId="0" fillId="15" borderId="7" xfId="0" applyNumberFormat="1" applyFill="1" applyBorder="1" applyAlignment="1">
      <alignment vertical="center" wrapText="1"/>
    </xf>
    <xf numFmtId="0" fontId="0" fillId="11" borderId="7" xfId="0" applyFill="1" applyBorder="1" applyAlignment="1">
      <alignment horizontal="left" vertical="center" wrapText="1"/>
    </xf>
    <xf numFmtId="0" fontId="0" fillId="11" borderId="7" xfId="0" applyNumberFormat="1" applyFill="1" applyBorder="1" applyAlignment="1">
      <alignment vertical="center" wrapText="1"/>
    </xf>
    <xf numFmtId="0" fontId="0" fillId="11" borderId="7" xfId="0" applyFill="1" applyBorder="1"/>
    <xf numFmtId="0" fontId="19" fillId="14" borderId="0" xfId="0" applyNumberFormat="1" applyFont="1" applyFill="1" applyAlignment="1">
      <alignment horizontal="right"/>
    </xf>
    <xf numFmtId="0" fontId="3" fillId="0" borderId="0" xfId="0" applyFont="1"/>
    <xf numFmtId="0" fontId="0" fillId="8" borderId="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168" fontId="0" fillId="8" borderId="5" xfId="0" applyNumberFormat="1" applyFont="1" applyFill="1" applyBorder="1" applyAlignment="1">
      <alignment horizontal="right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NumberFormat="1" applyFill="1" applyBorder="1" applyAlignment="1">
      <alignment horizontal="center" vertical="center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textRotation="90" wrapText="1"/>
    </xf>
    <xf numFmtId="168" fontId="0" fillId="8" borderId="1" xfId="0" applyNumberFormat="1" applyFont="1" applyFill="1" applyBorder="1" applyAlignment="1">
      <alignment horizontal="righ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4" borderId="6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168" fontId="0" fillId="8" borderId="5" xfId="0" applyNumberFormat="1" applyFont="1" applyFill="1" applyBorder="1" applyAlignment="1">
      <alignment horizontal="right" vertical="center" wrapText="1"/>
    </xf>
    <xf numFmtId="168" fontId="0" fillId="8" borderId="6" xfId="0" applyNumberFormat="1" applyFont="1" applyFill="1" applyBorder="1" applyAlignment="1">
      <alignment horizontal="right" vertical="center" wrapText="1"/>
    </xf>
    <xf numFmtId="168" fontId="0" fillId="8" borderId="7" xfId="0" applyNumberFormat="1" applyFont="1" applyFill="1" applyBorder="1" applyAlignment="1">
      <alignment horizontal="right" vertical="center" wrapText="1"/>
    </xf>
    <xf numFmtId="0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5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0" fillId="13" borderId="1" xfId="0" applyNumberFormat="1" applyFont="1" applyFill="1" applyBorder="1" applyAlignment="1">
      <alignment horizontal="right" vertical="center" wrapText="1"/>
    </xf>
    <xf numFmtId="0" fontId="0" fillId="13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vertical="center" wrapText="1"/>
    </xf>
    <xf numFmtId="0" fontId="0" fillId="13" borderId="1" xfId="0" applyNumberFormat="1" applyFill="1" applyBorder="1" applyAlignment="1">
      <alignment vertical="center" wrapText="1"/>
    </xf>
    <xf numFmtId="0" fontId="0" fillId="13" borderId="5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left" vertical="center" wrapText="1"/>
    </xf>
    <xf numFmtId="0" fontId="0" fillId="13" borderId="7" xfId="0" applyFill="1" applyBorder="1" applyAlignment="1">
      <alignment horizontal="left" vertical="center" wrapText="1"/>
    </xf>
    <xf numFmtId="168" fontId="0" fillId="13" borderId="5" xfId="0" applyNumberFormat="1" applyFont="1" applyFill="1" applyBorder="1" applyAlignment="1">
      <alignment horizontal="right" vertical="center" wrapText="1"/>
    </xf>
    <xf numFmtId="168" fontId="0" fillId="13" borderId="6" xfId="0" applyNumberFormat="1" applyFont="1" applyFill="1" applyBorder="1" applyAlignment="1">
      <alignment horizontal="right" vertical="center" wrapText="1"/>
    </xf>
    <xf numFmtId="168" fontId="0" fillId="13" borderId="7" xfId="0" applyNumberFormat="1" applyFont="1" applyFill="1" applyBorder="1" applyAlignment="1">
      <alignment horizontal="right" vertical="center" wrapText="1"/>
    </xf>
    <xf numFmtId="0" fontId="0" fillId="13" borderId="1" xfId="0" applyNumberFormat="1" applyFill="1" applyBorder="1" applyAlignment="1">
      <alignment horizontal="right" vertical="center" wrapText="1"/>
    </xf>
    <xf numFmtId="168" fontId="0" fillId="12" borderId="1" xfId="0" applyNumberFormat="1" applyFont="1" applyFill="1" applyBorder="1" applyAlignment="1">
      <alignment horizontal="righ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vertical="center" wrapText="1"/>
    </xf>
    <xf numFmtId="0" fontId="0" fillId="12" borderId="1" xfId="0" applyNumberFormat="1" applyFill="1" applyBorder="1" applyAlignment="1">
      <alignment vertical="center" wrapText="1"/>
    </xf>
    <xf numFmtId="0" fontId="0" fillId="12" borderId="5" xfId="0" applyFill="1" applyBorder="1" applyAlignment="1">
      <alignment horizontal="left" vertical="center" wrapText="1"/>
    </xf>
    <xf numFmtId="0" fontId="0" fillId="12" borderId="6" xfId="0" applyFill="1" applyBorder="1" applyAlignment="1">
      <alignment horizontal="left" vertical="center" wrapText="1"/>
    </xf>
    <xf numFmtId="0" fontId="0" fillId="12" borderId="7" xfId="0" applyFill="1" applyBorder="1" applyAlignment="1">
      <alignment horizontal="left" vertical="center" wrapText="1"/>
    </xf>
    <xf numFmtId="168" fontId="0" fillId="12" borderId="5" xfId="0" applyNumberFormat="1" applyFont="1" applyFill="1" applyBorder="1" applyAlignment="1">
      <alignment horizontal="right" vertical="center" wrapText="1"/>
    </xf>
    <xf numFmtId="168" fontId="0" fillId="12" borderId="6" xfId="0" applyNumberFormat="1" applyFont="1" applyFill="1" applyBorder="1" applyAlignment="1">
      <alignment horizontal="right" vertical="center" wrapText="1"/>
    </xf>
    <xf numFmtId="168" fontId="0" fillId="12" borderId="7" xfId="0" applyNumberFormat="1" applyFont="1" applyFill="1" applyBorder="1" applyAlignment="1">
      <alignment horizontal="right" vertical="center" wrapText="1"/>
    </xf>
    <xf numFmtId="168" fontId="0" fillId="15" borderId="1" xfId="0" applyNumberFormat="1" applyFont="1" applyFill="1" applyBorder="1" applyAlignment="1">
      <alignment horizontal="righ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vertical="center" wrapText="1"/>
    </xf>
    <xf numFmtId="0" fontId="0" fillId="15" borderId="1" xfId="0" applyNumberFormat="1" applyFill="1" applyBorder="1" applyAlignment="1">
      <alignment vertical="center" wrapText="1"/>
    </xf>
    <xf numFmtId="0" fontId="21" fillId="12" borderId="5" xfId="0" applyFont="1" applyFill="1" applyBorder="1" applyAlignment="1">
      <alignment horizontal="left" vertical="center" wrapText="1"/>
    </xf>
    <xf numFmtId="0" fontId="21" fillId="12" borderId="6" xfId="0" applyFont="1" applyFill="1" applyBorder="1" applyAlignment="1">
      <alignment horizontal="left" vertical="center" wrapText="1"/>
    </xf>
    <xf numFmtId="0" fontId="21" fillId="18" borderId="6" xfId="0" applyFont="1" applyFill="1" applyBorder="1" applyAlignment="1">
      <alignment horizontal="left" vertical="center" wrapText="1"/>
    </xf>
    <xf numFmtId="0" fontId="21" fillId="12" borderId="7" xfId="0" applyFont="1" applyFill="1" applyBorder="1" applyAlignment="1">
      <alignment horizontal="left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167" fontId="0" fillId="17" borderId="1" xfId="0" applyNumberFormat="1" applyFont="1" applyFill="1" applyBorder="1" applyAlignment="1">
      <alignment horizontal="right" vertical="center" wrapText="1"/>
    </xf>
    <xf numFmtId="0" fontId="0" fillId="17" borderId="1" xfId="0" applyFill="1" applyBorder="1" applyAlignment="1">
      <alignment horizontal="left" vertical="center" wrapText="1"/>
    </xf>
    <xf numFmtId="0" fontId="0" fillId="17" borderId="1" xfId="0" applyFill="1" applyBorder="1" applyAlignment="1">
      <alignment vertical="center" wrapText="1"/>
    </xf>
    <xf numFmtId="0" fontId="0" fillId="17" borderId="1" xfId="0" applyNumberFormat="1" applyFill="1" applyBorder="1" applyAlignment="1">
      <alignment vertical="center" wrapText="1"/>
    </xf>
    <xf numFmtId="0" fontId="0" fillId="15" borderId="5" xfId="0" applyFill="1" applyBorder="1" applyAlignment="1">
      <alignment horizontal="left" vertical="center" wrapText="1"/>
    </xf>
    <xf numFmtId="0" fontId="0" fillId="15" borderId="6" xfId="0" applyFill="1" applyBorder="1" applyAlignment="1">
      <alignment horizontal="left" vertical="center" wrapText="1"/>
    </xf>
    <xf numFmtId="0" fontId="0" fillId="15" borderId="7" xfId="0" applyFill="1" applyBorder="1" applyAlignment="1">
      <alignment horizontal="left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textRotation="90"/>
    </xf>
    <xf numFmtId="168" fontId="0" fillId="15" borderId="5" xfId="0" applyNumberFormat="1" applyFont="1" applyFill="1" applyBorder="1" applyAlignment="1">
      <alignment horizontal="right" vertical="center" wrapText="1"/>
    </xf>
    <xf numFmtId="168" fontId="0" fillId="15" borderId="6" xfId="0" applyNumberFormat="1" applyFont="1" applyFill="1" applyBorder="1" applyAlignment="1">
      <alignment horizontal="right" vertical="center" wrapText="1"/>
    </xf>
    <xf numFmtId="168" fontId="0" fillId="15" borderId="7" xfId="0" applyNumberFormat="1" applyFont="1" applyFill="1" applyBorder="1" applyAlignment="1">
      <alignment horizontal="right" vertical="center" wrapText="1"/>
    </xf>
    <xf numFmtId="167" fontId="0" fillId="13" borderId="5" xfId="0" applyNumberFormat="1" applyFont="1" applyFill="1" applyBorder="1" applyAlignment="1">
      <alignment horizontal="right" vertical="center" wrapText="1"/>
    </xf>
    <xf numFmtId="167" fontId="0" fillId="13" borderId="6" xfId="0" applyNumberFormat="1" applyFont="1" applyFill="1" applyBorder="1" applyAlignment="1">
      <alignment horizontal="right" vertical="center" wrapText="1"/>
    </xf>
    <xf numFmtId="167" fontId="0" fillId="13" borderId="7" xfId="0" applyNumberFormat="1" applyFont="1" applyFill="1" applyBorder="1" applyAlignment="1">
      <alignment horizontal="right" vertical="center" wrapText="1"/>
    </xf>
    <xf numFmtId="0" fontId="0" fillId="16" borderId="5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7" xfId="0" applyFill="1" applyBorder="1" applyAlignment="1">
      <alignment horizontal="left" vertical="center" wrapText="1"/>
    </xf>
    <xf numFmtId="167" fontId="0" fillId="16" borderId="5" xfId="0" applyNumberFormat="1" applyFont="1" applyFill="1" applyBorder="1" applyAlignment="1">
      <alignment horizontal="right" vertical="center" wrapText="1"/>
    </xf>
    <xf numFmtId="167" fontId="0" fillId="16" borderId="6" xfId="0" applyNumberFormat="1" applyFont="1" applyFill="1" applyBorder="1" applyAlignment="1">
      <alignment horizontal="right" vertical="center" wrapText="1"/>
    </xf>
    <xf numFmtId="167" fontId="0" fillId="16" borderId="7" xfId="0" applyNumberFormat="1" applyFont="1" applyFill="1" applyBorder="1" applyAlignment="1">
      <alignment horizontal="right" vertical="center" wrapText="1"/>
    </xf>
    <xf numFmtId="167" fontId="0" fillId="13" borderId="1" xfId="0" applyNumberFormat="1" applyFont="1" applyFill="1" applyBorder="1" applyAlignment="1">
      <alignment horizontal="right" vertical="center" wrapText="1"/>
    </xf>
    <xf numFmtId="14" fontId="0" fillId="11" borderId="1" xfId="0" applyNumberForma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 wrapText="1"/>
    </xf>
    <xf numFmtId="0" fontId="0" fillId="13" borderId="5" xfId="0" applyFill="1" applyBorder="1" applyAlignment="1">
      <alignment vertical="center" wrapText="1"/>
    </xf>
    <xf numFmtId="0" fontId="8" fillId="10" borderId="14" xfId="0" applyFont="1" applyFill="1" applyBorder="1" applyAlignment="1">
      <alignment horizontal="center" vertical="center" textRotation="90" wrapText="1"/>
    </xf>
    <xf numFmtId="0" fontId="0" fillId="13" borderId="1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0" fillId="13" borderId="1" xfId="0" applyNumberFormat="1" applyFill="1" applyBorder="1" applyAlignment="1">
      <alignment horizontal="right" vertical="center" wrapText="1"/>
    </xf>
    <xf numFmtId="0" fontId="0" fillId="13" borderId="1" xfId="0" applyFill="1" applyBorder="1" applyAlignment="1">
      <alignment horizontal="right" vertical="center" wrapText="1"/>
    </xf>
    <xf numFmtId="0" fontId="0" fillId="13" borderId="15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168" fontId="0" fillId="13" borderId="5" xfId="0" applyNumberFormat="1" applyFont="1" applyFill="1" applyBorder="1" applyAlignment="1">
      <alignment horizontal="right" vertical="center"/>
    </xf>
    <xf numFmtId="168" fontId="0" fillId="13" borderId="6" xfId="0" applyNumberFormat="1" applyFont="1" applyFill="1" applyBorder="1" applyAlignment="1">
      <alignment horizontal="right" vertical="center"/>
    </xf>
    <xf numFmtId="168" fontId="0" fillId="13" borderId="7" xfId="0" applyNumberFormat="1" applyFont="1" applyFill="1" applyBorder="1" applyAlignment="1">
      <alignment horizontal="right" vertical="center"/>
    </xf>
    <xf numFmtId="168" fontId="0" fillId="13" borderId="5" xfId="0" applyNumberFormat="1" applyFont="1" applyFill="1" applyBorder="1" applyAlignment="1">
      <alignment horizontal="right"/>
    </xf>
    <xf numFmtId="168" fontId="0" fillId="13" borderId="7" xfId="0" applyNumberFormat="1" applyFont="1" applyFill="1" applyBorder="1" applyAlignment="1">
      <alignment horizontal="right"/>
    </xf>
    <xf numFmtId="0" fontId="0" fillId="13" borderId="7" xfId="0" applyFill="1" applyBorder="1" applyAlignment="1">
      <alignment vertical="center" wrapText="1"/>
    </xf>
    <xf numFmtId="14" fontId="0" fillId="11" borderId="5" xfId="0" applyNumberForma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left" vertical="center" wrapText="1"/>
    </xf>
    <xf numFmtId="0" fontId="0" fillId="11" borderId="7" xfId="0" applyFill="1" applyBorder="1" applyAlignment="1">
      <alignment horizontal="left" vertical="center" wrapText="1"/>
    </xf>
    <xf numFmtId="167" fontId="0" fillId="11" borderId="1" xfId="0" applyNumberForma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3" fillId="0" borderId="12" xfId="0" applyNumberFormat="1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justify" vertical="center"/>
    </xf>
    <xf numFmtId="0" fontId="5" fillId="3" borderId="4" xfId="0" applyFont="1" applyFill="1" applyBorder="1" applyAlignment="1">
      <alignment horizontal="justify" vertical="center"/>
    </xf>
    <xf numFmtId="0" fontId="6" fillId="3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  <color rgb="FFCCFF66"/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61"/>
  <sheetViews>
    <sheetView tabSelected="1" workbookViewId="0">
      <selection activeCell="H1" sqref="H1"/>
    </sheetView>
  </sheetViews>
  <sheetFormatPr defaultRowHeight="15" x14ac:dyDescent="0.25"/>
  <cols>
    <col min="1" max="1" width="8.140625" customWidth="1"/>
    <col min="2" max="2" width="10.7109375" style="126" bestFit="1" customWidth="1"/>
    <col min="3" max="3" width="11" style="92" customWidth="1"/>
    <col min="4" max="4" width="18.28515625" style="92" customWidth="1"/>
    <col min="5" max="5" width="17.140625" customWidth="1"/>
    <col min="6" max="6" width="29.140625" customWidth="1"/>
    <col min="7" max="7" width="19.7109375" bestFit="1" customWidth="1"/>
    <col min="8" max="8" width="5" style="200" customWidth="1"/>
    <col min="9" max="9" width="14.85546875" customWidth="1"/>
    <col min="13" max="13" width="20.28515625" bestFit="1" customWidth="1"/>
  </cols>
  <sheetData>
    <row r="3" spans="1:21" ht="15.75" x14ac:dyDescent="0.25">
      <c r="H3" s="225">
        <f>SUBTOTAL(9,H6:H461)</f>
        <v>507</v>
      </c>
    </row>
    <row r="4" spans="1:21" x14ac:dyDescent="0.25">
      <c r="B4" s="255" t="s">
        <v>338</v>
      </c>
      <c r="C4" s="255"/>
      <c r="D4" s="255"/>
      <c r="E4" s="255"/>
      <c r="F4" s="255"/>
      <c r="G4" s="255"/>
      <c r="H4" s="201"/>
      <c r="I4" s="60"/>
    </row>
    <row r="5" spans="1:21" ht="30.75" customHeight="1" x14ac:dyDescent="0.25">
      <c r="B5" s="129" t="s">
        <v>280</v>
      </c>
      <c r="C5" s="93" t="s">
        <v>281</v>
      </c>
      <c r="D5" s="93" t="s">
        <v>279</v>
      </c>
      <c r="E5" s="91" t="s">
        <v>282</v>
      </c>
      <c r="F5" s="91" t="s">
        <v>283</v>
      </c>
      <c r="G5" s="91" t="s">
        <v>278</v>
      </c>
      <c r="H5" s="202" t="s">
        <v>284</v>
      </c>
      <c r="I5" s="96" t="s">
        <v>285</v>
      </c>
    </row>
    <row r="6" spans="1:21" x14ac:dyDescent="0.25">
      <c r="B6" s="244">
        <v>43497</v>
      </c>
      <c r="C6" s="237" t="s">
        <v>241</v>
      </c>
      <c r="D6" s="237" t="s">
        <v>242</v>
      </c>
      <c r="E6" s="252" t="s">
        <v>112</v>
      </c>
      <c r="F6" s="103" t="s">
        <v>300</v>
      </c>
      <c r="G6" s="103" t="s">
        <v>244</v>
      </c>
      <c r="H6" s="251">
        <v>3.5</v>
      </c>
      <c r="I6" s="60"/>
      <c r="M6" t="s">
        <v>397</v>
      </c>
    </row>
    <row r="7" spans="1:21" x14ac:dyDescent="0.25">
      <c r="B7" s="244"/>
      <c r="C7" s="237"/>
      <c r="D7" s="237"/>
      <c r="E7" s="252"/>
      <c r="F7" s="103" t="s">
        <v>243</v>
      </c>
      <c r="G7" s="103" t="s">
        <v>245</v>
      </c>
      <c r="H7" s="251"/>
      <c r="I7" s="60"/>
      <c r="U7" s="103"/>
    </row>
    <row r="8" spans="1:21" x14ac:dyDescent="0.25">
      <c r="B8" s="127">
        <f>B6+1</f>
        <v>43498</v>
      </c>
      <c r="C8" s="104" t="s">
        <v>246</v>
      </c>
      <c r="D8" s="104" t="s">
        <v>247</v>
      </c>
      <c r="E8" s="103" t="s">
        <v>112</v>
      </c>
      <c r="F8" s="103" t="s">
        <v>248</v>
      </c>
      <c r="G8" s="103" t="s">
        <v>249</v>
      </c>
      <c r="H8" s="119">
        <v>2.5</v>
      </c>
      <c r="I8" s="60"/>
      <c r="M8" s="125" t="s">
        <v>290</v>
      </c>
      <c r="N8" s="125">
        <f>16+1.5</f>
        <v>17.5</v>
      </c>
    </row>
    <row r="9" spans="1:21" x14ac:dyDescent="0.25">
      <c r="B9" s="171">
        <f>B8+1</f>
        <v>43499</v>
      </c>
      <c r="C9" s="172" t="s">
        <v>250</v>
      </c>
      <c r="D9" s="172"/>
      <c r="E9" s="173"/>
      <c r="F9" s="173"/>
      <c r="G9" s="173"/>
      <c r="H9" s="174"/>
      <c r="I9" s="175"/>
      <c r="M9" s="125" t="s">
        <v>398</v>
      </c>
      <c r="N9" s="125">
        <v>33.5</v>
      </c>
    </row>
    <row r="10" spans="1:21" x14ac:dyDescent="0.25">
      <c r="A10" s="243" t="s">
        <v>286</v>
      </c>
      <c r="B10" s="244">
        <v>43503</v>
      </c>
      <c r="C10" s="237" t="s">
        <v>287</v>
      </c>
      <c r="D10" s="104" t="s">
        <v>255</v>
      </c>
      <c r="E10" s="103" t="s">
        <v>110</v>
      </c>
      <c r="F10" s="103" t="s">
        <v>16</v>
      </c>
      <c r="G10" s="103" t="s">
        <v>301</v>
      </c>
      <c r="H10" s="119">
        <v>2</v>
      </c>
      <c r="I10" s="241" t="s">
        <v>293</v>
      </c>
      <c r="M10" s="125" t="s">
        <v>399</v>
      </c>
      <c r="N10" s="125">
        <v>99</v>
      </c>
    </row>
    <row r="11" spans="1:21" x14ac:dyDescent="0.25">
      <c r="A11" s="243"/>
      <c r="B11" s="249"/>
      <c r="C11" s="236"/>
      <c r="D11" s="130" t="s">
        <v>256</v>
      </c>
      <c r="E11" s="106" t="s">
        <v>105</v>
      </c>
      <c r="F11" s="106" t="s">
        <v>16</v>
      </c>
      <c r="G11" s="106" t="s">
        <v>302</v>
      </c>
      <c r="H11" s="121">
        <v>1.5</v>
      </c>
      <c r="I11" s="240"/>
      <c r="M11" s="125" t="s">
        <v>400</v>
      </c>
      <c r="N11" s="125">
        <v>28</v>
      </c>
    </row>
    <row r="12" spans="1:21" x14ac:dyDescent="0.25">
      <c r="A12" s="243"/>
      <c r="B12" s="249"/>
      <c r="C12" s="236"/>
      <c r="D12" s="104" t="s">
        <v>257</v>
      </c>
      <c r="E12" s="103" t="s">
        <v>134</v>
      </c>
      <c r="F12" s="103" t="s">
        <v>16</v>
      </c>
      <c r="G12" s="103" t="s">
        <v>303</v>
      </c>
      <c r="H12" s="119">
        <v>1.5</v>
      </c>
      <c r="I12" s="240"/>
      <c r="M12" s="125" t="s">
        <v>401</v>
      </c>
      <c r="N12" s="125">
        <v>12</v>
      </c>
    </row>
    <row r="13" spans="1:21" x14ac:dyDescent="0.25">
      <c r="A13" s="243"/>
      <c r="B13" s="250"/>
      <c r="C13" s="238"/>
      <c r="D13" s="104" t="s">
        <v>295</v>
      </c>
      <c r="E13" s="103" t="s">
        <v>110</v>
      </c>
      <c r="F13" s="103" t="s">
        <v>16</v>
      </c>
      <c r="G13" s="103" t="s">
        <v>304</v>
      </c>
      <c r="H13" s="119">
        <v>1</v>
      </c>
      <c r="I13" s="242"/>
      <c r="M13" s="125" t="s">
        <v>296</v>
      </c>
      <c r="N13" s="125">
        <v>83</v>
      </c>
    </row>
    <row r="14" spans="1:21" x14ac:dyDescent="0.25">
      <c r="B14" s="248">
        <f>B10+1</f>
        <v>43504</v>
      </c>
      <c r="C14" s="237" t="s">
        <v>241</v>
      </c>
      <c r="D14" s="237" t="s">
        <v>258</v>
      </c>
      <c r="E14" s="252" t="s">
        <v>130</v>
      </c>
      <c r="F14" s="252" t="s">
        <v>310</v>
      </c>
      <c r="G14" s="103" t="s">
        <v>259</v>
      </c>
      <c r="H14" s="251">
        <v>2</v>
      </c>
      <c r="I14" s="60"/>
      <c r="M14" s="125" t="s">
        <v>292</v>
      </c>
      <c r="N14" s="125">
        <f>20+1.5</f>
        <v>21.5</v>
      </c>
    </row>
    <row r="15" spans="1:21" x14ac:dyDescent="0.25">
      <c r="B15" s="250"/>
      <c r="C15" s="237"/>
      <c r="D15" s="237"/>
      <c r="E15" s="252"/>
      <c r="F15" s="252"/>
      <c r="G15" s="103" t="s">
        <v>260</v>
      </c>
      <c r="H15" s="251"/>
      <c r="I15" s="60"/>
      <c r="M15" s="125" t="s">
        <v>402</v>
      </c>
      <c r="N15" s="125">
        <v>19.5</v>
      </c>
    </row>
    <row r="16" spans="1:21" x14ac:dyDescent="0.25">
      <c r="B16" s="248">
        <f>B14+1</f>
        <v>43505</v>
      </c>
      <c r="C16" s="235" t="s">
        <v>246</v>
      </c>
      <c r="D16" s="104" t="s">
        <v>261</v>
      </c>
      <c r="E16" s="103" t="s">
        <v>132</v>
      </c>
      <c r="F16" s="103" t="s">
        <v>309</v>
      </c>
      <c r="G16" s="103" t="s">
        <v>244</v>
      </c>
      <c r="H16" s="119">
        <v>2</v>
      </c>
      <c r="I16" s="60"/>
      <c r="M16" s="125" t="s">
        <v>132</v>
      </c>
      <c r="N16" s="125">
        <v>15.5</v>
      </c>
    </row>
    <row r="17" spans="1:14" x14ac:dyDescent="0.25">
      <c r="B17" s="249"/>
      <c r="C17" s="236"/>
      <c r="D17" s="235" t="s">
        <v>262</v>
      </c>
      <c r="E17" s="105" t="s">
        <v>8</v>
      </c>
      <c r="F17" s="105" t="s">
        <v>309</v>
      </c>
      <c r="G17" s="105" t="s">
        <v>263</v>
      </c>
      <c r="H17" s="120">
        <v>2</v>
      </c>
      <c r="I17" s="94"/>
      <c r="M17" s="125" t="s">
        <v>297</v>
      </c>
      <c r="N17" s="125">
        <v>19.5</v>
      </c>
    </row>
    <row r="18" spans="1:14" x14ac:dyDescent="0.25">
      <c r="B18" s="244"/>
      <c r="C18" s="237"/>
      <c r="D18" s="237"/>
      <c r="E18" s="103" t="s">
        <v>110</v>
      </c>
      <c r="F18" s="103" t="s">
        <v>309</v>
      </c>
      <c r="G18" s="103" t="s">
        <v>263</v>
      </c>
      <c r="H18" s="119">
        <v>2</v>
      </c>
      <c r="I18" s="60"/>
      <c r="M18" s="125" t="s">
        <v>298</v>
      </c>
      <c r="N18" s="125">
        <v>24</v>
      </c>
    </row>
    <row r="19" spans="1:14" x14ac:dyDescent="0.25">
      <c r="B19" s="176">
        <f>B16+1</f>
        <v>43506</v>
      </c>
      <c r="C19" s="177" t="s">
        <v>250</v>
      </c>
      <c r="D19" s="177"/>
      <c r="E19" s="178"/>
      <c r="F19" s="178"/>
      <c r="G19" s="178"/>
      <c r="H19" s="179"/>
      <c r="I19" s="180"/>
      <c r="M19" s="125" t="s">
        <v>116</v>
      </c>
      <c r="N19" s="125">
        <v>36</v>
      </c>
    </row>
    <row r="20" spans="1:14" x14ac:dyDescent="0.25">
      <c r="B20" s="244">
        <f>B19+1</f>
        <v>43507</v>
      </c>
      <c r="C20" s="237" t="s">
        <v>251</v>
      </c>
      <c r="D20" s="104" t="s">
        <v>289</v>
      </c>
      <c r="E20" s="103" t="s">
        <v>110</v>
      </c>
      <c r="F20" s="103" t="s">
        <v>264</v>
      </c>
      <c r="G20" s="103" t="s">
        <v>265</v>
      </c>
      <c r="H20" s="119">
        <v>2</v>
      </c>
      <c r="I20" s="60"/>
      <c r="M20" s="125" t="s">
        <v>291</v>
      </c>
      <c r="N20" s="125">
        <f>14+1.5</f>
        <v>15.5</v>
      </c>
    </row>
    <row r="21" spans="1:14" x14ac:dyDescent="0.25">
      <c r="B21" s="250">
        <f t="shared" ref="B21:B65" si="0">B18+1</f>
        <v>1</v>
      </c>
      <c r="C21" s="238"/>
      <c r="D21" s="237" t="s">
        <v>266</v>
      </c>
      <c r="E21" s="252" t="s">
        <v>107</v>
      </c>
      <c r="F21" s="103" t="s">
        <v>305</v>
      </c>
      <c r="G21" s="103" t="s">
        <v>267</v>
      </c>
      <c r="H21" s="253">
        <v>1.5</v>
      </c>
      <c r="I21" s="95"/>
      <c r="M21" s="125" t="s">
        <v>403</v>
      </c>
      <c r="N21" s="125">
        <v>43</v>
      </c>
    </row>
    <row r="22" spans="1:14" x14ac:dyDescent="0.25">
      <c r="B22" s="244">
        <f t="shared" si="0"/>
        <v>43507</v>
      </c>
      <c r="C22" s="237"/>
      <c r="D22" s="237"/>
      <c r="E22" s="252"/>
      <c r="F22" s="103" t="s">
        <v>306</v>
      </c>
      <c r="G22" s="103" t="s">
        <v>259</v>
      </c>
      <c r="H22" s="251"/>
      <c r="I22" s="60"/>
      <c r="M22" s="125" t="s">
        <v>299</v>
      </c>
      <c r="N22" s="125">
        <v>18</v>
      </c>
    </row>
    <row r="23" spans="1:14" x14ac:dyDescent="0.25">
      <c r="B23" s="244">
        <f t="shared" si="0"/>
        <v>43508</v>
      </c>
      <c r="C23" s="237"/>
      <c r="D23" s="104" t="s">
        <v>268</v>
      </c>
      <c r="E23" s="103" t="s">
        <v>8</v>
      </c>
      <c r="F23" s="103" t="s">
        <v>307</v>
      </c>
      <c r="G23" s="103" t="s">
        <v>260</v>
      </c>
      <c r="H23" s="119">
        <v>1</v>
      </c>
      <c r="I23" s="60"/>
      <c r="M23" s="97" t="s">
        <v>383</v>
      </c>
      <c r="N23" s="125">
        <f>16+1.5</f>
        <v>17.5</v>
      </c>
    </row>
    <row r="24" spans="1:14" x14ac:dyDescent="0.25">
      <c r="B24" s="244">
        <f t="shared" si="0"/>
        <v>2</v>
      </c>
      <c r="C24" s="237"/>
      <c r="D24" s="104" t="s">
        <v>19</v>
      </c>
      <c r="E24" s="103" t="s">
        <v>118</v>
      </c>
      <c r="F24" s="103" t="s">
        <v>308</v>
      </c>
      <c r="G24" s="103" t="s">
        <v>315</v>
      </c>
      <c r="H24" s="119">
        <v>1</v>
      </c>
      <c r="I24" s="60"/>
      <c r="N24" s="226">
        <f>SUM(N8:N23)</f>
        <v>503</v>
      </c>
    </row>
    <row r="25" spans="1:14" x14ac:dyDescent="0.25">
      <c r="B25" s="244">
        <f t="shared" si="0"/>
        <v>43508</v>
      </c>
      <c r="C25" s="237" t="s">
        <v>252</v>
      </c>
      <c r="D25" s="237" t="s">
        <v>21</v>
      </c>
      <c r="E25" s="252" t="s">
        <v>116</v>
      </c>
      <c r="F25" s="103" t="s">
        <v>264</v>
      </c>
      <c r="G25" s="103" t="s">
        <v>270</v>
      </c>
      <c r="H25" s="251">
        <v>1.5</v>
      </c>
      <c r="I25" s="60"/>
    </row>
    <row r="26" spans="1:14" x14ac:dyDescent="0.25">
      <c r="B26" s="244">
        <f t="shared" si="0"/>
        <v>43509</v>
      </c>
      <c r="C26" s="237"/>
      <c r="D26" s="237"/>
      <c r="E26" s="252"/>
      <c r="F26" s="103" t="s">
        <v>305</v>
      </c>
      <c r="G26" s="103" t="s">
        <v>271</v>
      </c>
      <c r="H26" s="251"/>
      <c r="I26" s="60"/>
    </row>
    <row r="27" spans="1:14" x14ac:dyDescent="0.25">
      <c r="B27" s="244">
        <f t="shared" si="0"/>
        <v>3</v>
      </c>
      <c r="C27" s="237"/>
      <c r="D27" s="104" t="s">
        <v>272</v>
      </c>
      <c r="E27" s="103" t="s">
        <v>118</v>
      </c>
      <c r="F27" s="103" t="s">
        <v>311</v>
      </c>
      <c r="G27" s="103" t="s">
        <v>273</v>
      </c>
      <c r="H27" s="119">
        <v>1</v>
      </c>
      <c r="I27" s="60"/>
    </row>
    <row r="28" spans="1:14" x14ac:dyDescent="0.25">
      <c r="B28" s="244">
        <f t="shared" si="0"/>
        <v>43509</v>
      </c>
      <c r="C28" s="237" t="s">
        <v>253</v>
      </c>
      <c r="D28" s="237" t="s">
        <v>274</v>
      </c>
      <c r="E28" s="252" t="s">
        <v>114</v>
      </c>
      <c r="F28" s="103" t="s">
        <v>312</v>
      </c>
      <c r="G28" s="252" t="s">
        <v>260</v>
      </c>
      <c r="H28" s="251">
        <v>1</v>
      </c>
      <c r="I28" s="60"/>
    </row>
    <row r="29" spans="1:14" x14ac:dyDescent="0.25">
      <c r="B29" s="244">
        <f t="shared" si="0"/>
        <v>43510</v>
      </c>
      <c r="C29" s="237"/>
      <c r="D29" s="237"/>
      <c r="E29" s="252"/>
      <c r="F29" s="103" t="s">
        <v>306</v>
      </c>
      <c r="G29" s="252"/>
      <c r="H29" s="251"/>
      <c r="I29" s="60"/>
    </row>
    <row r="30" spans="1:14" x14ac:dyDescent="0.25">
      <c r="A30" s="243" t="s">
        <v>286</v>
      </c>
      <c r="B30" s="248">
        <f>B28+1</f>
        <v>43510</v>
      </c>
      <c r="C30" s="235" t="s">
        <v>254</v>
      </c>
      <c r="D30" s="104" t="s">
        <v>255</v>
      </c>
      <c r="E30" s="103" t="s">
        <v>110</v>
      </c>
      <c r="F30" s="235" t="s">
        <v>16</v>
      </c>
      <c r="G30" s="103" t="s">
        <v>301</v>
      </c>
      <c r="H30" s="119">
        <v>2</v>
      </c>
      <c r="I30" s="239" t="s">
        <v>288</v>
      </c>
    </row>
    <row r="31" spans="1:14" x14ac:dyDescent="0.25">
      <c r="A31" s="243"/>
      <c r="B31" s="249">
        <f t="shared" si="0"/>
        <v>43510</v>
      </c>
      <c r="C31" s="236"/>
      <c r="D31" s="107" t="s">
        <v>256</v>
      </c>
      <c r="E31" s="108" t="s">
        <v>105</v>
      </c>
      <c r="F31" s="236"/>
      <c r="G31" s="108" t="s">
        <v>313</v>
      </c>
      <c r="H31" s="122">
        <v>1.5</v>
      </c>
      <c r="I31" s="240"/>
    </row>
    <row r="32" spans="1:14" ht="15" customHeight="1" x14ac:dyDescent="0.25">
      <c r="A32" s="243"/>
      <c r="B32" s="249">
        <f t="shared" si="0"/>
        <v>43511</v>
      </c>
      <c r="C32" s="236"/>
      <c r="D32" s="104" t="s">
        <v>257</v>
      </c>
      <c r="E32" s="103" t="s">
        <v>134</v>
      </c>
      <c r="F32" s="237"/>
      <c r="G32" s="103" t="s">
        <v>303</v>
      </c>
      <c r="H32" s="119">
        <v>1.5</v>
      </c>
      <c r="I32" s="241"/>
    </row>
    <row r="33" spans="1:9" x14ac:dyDescent="0.25">
      <c r="A33" s="243"/>
      <c r="B33" s="250">
        <f t="shared" si="0"/>
        <v>43511</v>
      </c>
      <c r="C33" s="238"/>
      <c r="D33" s="130" t="s">
        <v>294</v>
      </c>
      <c r="E33" s="106" t="s">
        <v>110</v>
      </c>
      <c r="F33" s="238"/>
      <c r="G33" s="106" t="s">
        <v>314</v>
      </c>
      <c r="H33" s="121">
        <v>1</v>
      </c>
      <c r="I33" s="242"/>
    </row>
    <row r="34" spans="1:9" x14ac:dyDescent="0.25">
      <c r="B34" s="244">
        <f t="shared" si="0"/>
        <v>43511</v>
      </c>
      <c r="C34" s="237" t="s">
        <v>241</v>
      </c>
      <c r="D34" s="237" t="s">
        <v>242</v>
      </c>
      <c r="E34" s="252" t="s">
        <v>112</v>
      </c>
      <c r="F34" s="103" t="s">
        <v>300</v>
      </c>
      <c r="G34" s="103" t="s">
        <v>244</v>
      </c>
      <c r="H34" s="254">
        <v>3</v>
      </c>
      <c r="I34" s="60"/>
    </row>
    <row r="35" spans="1:9" x14ac:dyDescent="0.25">
      <c r="B35" s="244">
        <f t="shared" si="0"/>
        <v>43512</v>
      </c>
      <c r="C35" s="237"/>
      <c r="D35" s="237"/>
      <c r="E35" s="252"/>
      <c r="F35" s="103" t="s">
        <v>243</v>
      </c>
      <c r="G35" s="103" t="s">
        <v>245</v>
      </c>
      <c r="H35" s="253"/>
      <c r="I35" s="60"/>
    </row>
    <row r="36" spans="1:9" x14ac:dyDescent="0.25">
      <c r="B36" s="127">
        <f t="shared" si="0"/>
        <v>43512</v>
      </c>
      <c r="C36" s="104" t="s">
        <v>246</v>
      </c>
      <c r="D36" s="104" t="s">
        <v>247</v>
      </c>
      <c r="E36" s="103" t="s">
        <v>112</v>
      </c>
      <c r="F36" s="103" t="s">
        <v>248</v>
      </c>
      <c r="G36" s="103" t="s">
        <v>249</v>
      </c>
      <c r="H36" s="119">
        <v>3</v>
      </c>
      <c r="I36" s="60"/>
    </row>
    <row r="37" spans="1:9" x14ac:dyDescent="0.25">
      <c r="B37" s="171">
        <f>B36+1</f>
        <v>43513</v>
      </c>
      <c r="C37" s="172" t="s">
        <v>250</v>
      </c>
      <c r="D37" s="172"/>
      <c r="E37" s="173"/>
      <c r="F37" s="173"/>
      <c r="G37" s="173"/>
      <c r="H37" s="174"/>
      <c r="I37" s="175"/>
    </row>
    <row r="38" spans="1:9" x14ac:dyDescent="0.25">
      <c r="B38" s="244">
        <f>B37+1</f>
        <v>43514</v>
      </c>
      <c r="C38" s="237" t="s">
        <v>251</v>
      </c>
      <c r="D38" s="104" t="s">
        <v>289</v>
      </c>
      <c r="E38" s="103" t="s">
        <v>110</v>
      </c>
      <c r="F38" s="103" t="s">
        <v>264</v>
      </c>
      <c r="G38" s="103" t="s">
        <v>265</v>
      </c>
      <c r="H38" s="119">
        <v>2</v>
      </c>
      <c r="I38" s="60"/>
    </row>
    <row r="39" spans="1:9" x14ac:dyDescent="0.25">
      <c r="B39" s="250">
        <f t="shared" si="0"/>
        <v>43513</v>
      </c>
      <c r="C39" s="238"/>
      <c r="D39" s="237" t="s">
        <v>266</v>
      </c>
      <c r="E39" s="252" t="s">
        <v>107</v>
      </c>
      <c r="F39" s="103" t="s">
        <v>312</v>
      </c>
      <c r="G39" s="103" t="s">
        <v>267</v>
      </c>
      <c r="H39" s="253">
        <v>1.5</v>
      </c>
      <c r="I39" s="95"/>
    </row>
    <row r="40" spans="1:9" x14ac:dyDescent="0.25">
      <c r="B40" s="244">
        <f t="shared" si="0"/>
        <v>43514</v>
      </c>
      <c r="C40" s="237"/>
      <c r="D40" s="237"/>
      <c r="E40" s="252"/>
      <c r="F40" s="103" t="s">
        <v>264</v>
      </c>
      <c r="G40" s="103" t="s">
        <v>260</v>
      </c>
      <c r="H40" s="251"/>
      <c r="I40" s="60"/>
    </row>
    <row r="41" spans="1:9" x14ac:dyDescent="0.25">
      <c r="B41" s="244">
        <f t="shared" si="0"/>
        <v>43515</v>
      </c>
      <c r="C41" s="237"/>
      <c r="D41" s="104" t="s">
        <v>19</v>
      </c>
      <c r="E41" s="103" t="s">
        <v>118</v>
      </c>
      <c r="F41" s="103" t="s">
        <v>308</v>
      </c>
      <c r="G41" s="103" t="s">
        <v>259</v>
      </c>
      <c r="H41" s="119">
        <v>1</v>
      </c>
      <c r="I41" s="60"/>
    </row>
    <row r="42" spans="1:9" x14ac:dyDescent="0.25">
      <c r="B42" s="244">
        <f>B38+1</f>
        <v>43515</v>
      </c>
      <c r="C42" s="237" t="s">
        <v>252</v>
      </c>
      <c r="D42" s="245" t="s">
        <v>275</v>
      </c>
      <c r="E42" s="103" t="s">
        <v>404</v>
      </c>
      <c r="F42" s="235" t="s">
        <v>316</v>
      </c>
      <c r="G42" s="103" t="s">
        <v>276</v>
      </c>
      <c r="H42" s="203">
        <v>1</v>
      </c>
      <c r="I42" s="60"/>
    </row>
    <row r="43" spans="1:9" x14ac:dyDescent="0.25">
      <c r="B43" s="244">
        <f t="shared" si="0"/>
        <v>43515</v>
      </c>
      <c r="C43" s="237"/>
      <c r="D43" s="246"/>
      <c r="E43" s="103" t="s">
        <v>120</v>
      </c>
      <c r="F43" s="236"/>
      <c r="G43" s="103" t="s">
        <v>276</v>
      </c>
      <c r="H43" s="119">
        <v>1</v>
      </c>
      <c r="I43" s="60"/>
    </row>
    <row r="44" spans="1:9" x14ac:dyDescent="0.25">
      <c r="B44" s="248">
        <f t="shared" si="0"/>
        <v>43516</v>
      </c>
      <c r="C44" s="235"/>
      <c r="D44" s="246"/>
      <c r="E44" s="105" t="s">
        <v>376</v>
      </c>
      <c r="F44" s="236"/>
      <c r="G44" s="103" t="s">
        <v>276</v>
      </c>
      <c r="H44" s="119">
        <v>1</v>
      </c>
      <c r="I44" s="60"/>
    </row>
    <row r="45" spans="1:9" x14ac:dyDescent="0.25">
      <c r="B45" s="244">
        <f t="shared" si="0"/>
        <v>43516</v>
      </c>
      <c r="C45" s="237"/>
      <c r="D45" s="247"/>
      <c r="E45" s="103" t="s">
        <v>383</v>
      </c>
      <c r="F45" s="237"/>
      <c r="G45" s="103" t="s">
        <v>276</v>
      </c>
      <c r="H45" s="119">
        <v>1</v>
      </c>
      <c r="I45" s="60"/>
    </row>
    <row r="46" spans="1:9" x14ac:dyDescent="0.25">
      <c r="B46" s="244">
        <f t="shared" si="0"/>
        <v>43516</v>
      </c>
      <c r="C46" s="237"/>
      <c r="D46" s="104" t="s">
        <v>272</v>
      </c>
      <c r="E46" s="103" t="s">
        <v>118</v>
      </c>
      <c r="F46" s="103" t="s">
        <v>311</v>
      </c>
      <c r="G46" s="103" t="s">
        <v>273</v>
      </c>
      <c r="H46" s="119">
        <v>1</v>
      </c>
      <c r="I46" s="60"/>
    </row>
    <row r="47" spans="1:9" x14ac:dyDescent="0.25">
      <c r="B47" s="244">
        <f>B42+1</f>
        <v>43516</v>
      </c>
      <c r="C47" s="237" t="s">
        <v>253</v>
      </c>
      <c r="D47" s="237" t="s">
        <v>274</v>
      </c>
      <c r="E47" s="252" t="s">
        <v>114</v>
      </c>
      <c r="F47" s="103" t="s">
        <v>312</v>
      </c>
      <c r="G47" s="252" t="s">
        <v>260</v>
      </c>
      <c r="H47" s="251">
        <v>1</v>
      </c>
      <c r="I47" s="60"/>
    </row>
    <row r="48" spans="1:9" ht="15.75" customHeight="1" x14ac:dyDescent="0.25">
      <c r="B48" s="244">
        <f t="shared" si="0"/>
        <v>43517</v>
      </c>
      <c r="C48" s="237"/>
      <c r="D48" s="237"/>
      <c r="E48" s="252"/>
      <c r="F48" s="103" t="s">
        <v>306</v>
      </c>
      <c r="G48" s="252"/>
      <c r="H48" s="251"/>
      <c r="I48" s="60"/>
    </row>
    <row r="49" spans="2:9" x14ac:dyDescent="0.25">
      <c r="B49" s="248">
        <f t="shared" si="0"/>
        <v>43517</v>
      </c>
      <c r="C49" s="235" t="s">
        <v>254</v>
      </c>
      <c r="D49" s="237" t="s">
        <v>21</v>
      </c>
      <c r="E49" s="252" t="s">
        <v>116</v>
      </c>
      <c r="F49" s="103" t="s">
        <v>306</v>
      </c>
      <c r="G49" s="103" t="s">
        <v>270</v>
      </c>
      <c r="H49" s="251">
        <v>1.5</v>
      </c>
      <c r="I49" s="60"/>
    </row>
    <row r="50" spans="2:9" x14ac:dyDescent="0.25">
      <c r="B50" s="249">
        <f t="shared" si="0"/>
        <v>43517</v>
      </c>
      <c r="C50" s="236"/>
      <c r="D50" s="237"/>
      <c r="E50" s="252"/>
      <c r="F50" s="103" t="s">
        <v>312</v>
      </c>
      <c r="G50" s="103" t="s">
        <v>271</v>
      </c>
      <c r="H50" s="251"/>
      <c r="I50" s="60"/>
    </row>
    <row r="51" spans="2:9" x14ac:dyDescent="0.25">
      <c r="B51" s="244">
        <f t="shared" si="0"/>
        <v>43518</v>
      </c>
      <c r="C51" s="237" t="s">
        <v>241</v>
      </c>
      <c r="D51" s="237" t="s">
        <v>258</v>
      </c>
      <c r="E51" s="252" t="s">
        <v>130</v>
      </c>
      <c r="F51" s="103" t="s">
        <v>305</v>
      </c>
      <c r="G51" s="103" t="s">
        <v>259</v>
      </c>
      <c r="H51" s="251">
        <v>2</v>
      </c>
      <c r="I51" s="60"/>
    </row>
    <row r="52" spans="2:9" x14ac:dyDescent="0.25">
      <c r="B52" s="244">
        <f t="shared" si="0"/>
        <v>43518</v>
      </c>
      <c r="C52" s="237"/>
      <c r="D52" s="237"/>
      <c r="E52" s="252"/>
      <c r="F52" s="103" t="s">
        <v>309</v>
      </c>
      <c r="G52" s="103" t="s">
        <v>260</v>
      </c>
      <c r="H52" s="251"/>
      <c r="I52" s="60"/>
    </row>
    <row r="53" spans="2:9" ht="15" customHeight="1" x14ac:dyDescent="0.25">
      <c r="B53" s="244">
        <f>B51+1</f>
        <v>43519</v>
      </c>
      <c r="C53" s="237" t="s">
        <v>246</v>
      </c>
      <c r="D53" s="104" t="s">
        <v>261</v>
      </c>
      <c r="E53" s="103" t="s">
        <v>132</v>
      </c>
      <c r="F53" s="103" t="s">
        <v>309</v>
      </c>
      <c r="G53" s="103" t="s">
        <v>244</v>
      </c>
      <c r="H53" s="119">
        <v>2</v>
      </c>
      <c r="I53" s="60"/>
    </row>
    <row r="54" spans="2:9" ht="15" customHeight="1" x14ac:dyDescent="0.25">
      <c r="B54" s="248">
        <f t="shared" si="0"/>
        <v>43519</v>
      </c>
      <c r="C54" s="235"/>
      <c r="D54" s="104" t="s">
        <v>262</v>
      </c>
      <c r="E54" s="103" t="s">
        <v>8</v>
      </c>
      <c r="F54" s="103" t="s">
        <v>309</v>
      </c>
      <c r="G54" s="103" t="s">
        <v>263</v>
      </c>
      <c r="H54" s="119">
        <v>2</v>
      </c>
      <c r="I54" s="60"/>
    </row>
    <row r="55" spans="2:9" x14ac:dyDescent="0.25">
      <c r="B55" s="244">
        <f t="shared" si="0"/>
        <v>43519</v>
      </c>
      <c r="C55" s="237"/>
      <c r="D55" s="104" t="s">
        <v>317</v>
      </c>
      <c r="E55" s="103" t="s">
        <v>110</v>
      </c>
      <c r="F55" s="103" t="s">
        <v>309</v>
      </c>
      <c r="G55" s="103" t="s">
        <v>263</v>
      </c>
      <c r="H55" s="119">
        <v>2</v>
      </c>
      <c r="I55" s="60"/>
    </row>
    <row r="56" spans="2:9" x14ac:dyDescent="0.25">
      <c r="B56" s="176">
        <f t="shared" si="0"/>
        <v>43520</v>
      </c>
      <c r="C56" s="177" t="s">
        <v>250</v>
      </c>
      <c r="D56" s="177"/>
      <c r="E56" s="178"/>
      <c r="F56" s="178"/>
      <c r="G56" s="178"/>
      <c r="H56" s="179"/>
      <c r="I56" s="180"/>
    </row>
    <row r="57" spans="2:9" x14ac:dyDescent="0.25">
      <c r="B57" s="244">
        <f>B56+1</f>
        <v>43521</v>
      </c>
      <c r="C57" s="237" t="s">
        <v>251</v>
      </c>
      <c r="D57" s="104" t="s">
        <v>289</v>
      </c>
      <c r="E57" s="103" t="s">
        <v>110</v>
      </c>
      <c r="F57" s="103" t="s">
        <v>264</v>
      </c>
      <c r="G57" s="103" t="s">
        <v>265</v>
      </c>
      <c r="H57" s="119">
        <v>2</v>
      </c>
      <c r="I57" s="60"/>
    </row>
    <row r="58" spans="2:9" x14ac:dyDescent="0.25">
      <c r="B58" s="250">
        <f t="shared" si="0"/>
        <v>43520</v>
      </c>
      <c r="C58" s="237"/>
      <c r="D58" s="237" t="s">
        <v>266</v>
      </c>
      <c r="E58" s="252" t="s">
        <v>107</v>
      </c>
      <c r="F58" s="103" t="s">
        <v>312</v>
      </c>
      <c r="G58" s="103" t="s">
        <v>267</v>
      </c>
      <c r="H58" s="251">
        <v>1.5</v>
      </c>
      <c r="I58" s="95"/>
    </row>
    <row r="59" spans="2:9" x14ac:dyDescent="0.25">
      <c r="B59" s="244">
        <f t="shared" si="0"/>
        <v>43521</v>
      </c>
      <c r="C59" s="237"/>
      <c r="D59" s="237"/>
      <c r="E59" s="252"/>
      <c r="F59" s="103" t="s">
        <v>306</v>
      </c>
      <c r="G59" s="103" t="s">
        <v>259</v>
      </c>
      <c r="H59" s="251"/>
      <c r="I59" s="60"/>
    </row>
    <row r="60" spans="2:9" ht="15" customHeight="1" x14ac:dyDescent="0.25">
      <c r="B60" s="248">
        <f t="shared" si="0"/>
        <v>43522</v>
      </c>
      <c r="C60" s="237"/>
      <c r="D60" s="104" t="s">
        <v>262</v>
      </c>
      <c r="E60" s="103" t="s">
        <v>8</v>
      </c>
      <c r="F60" s="103" t="s">
        <v>307</v>
      </c>
      <c r="G60" s="103" t="s">
        <v>260</v>
      </c>
      <c r="H60" s="119">
        <v>1</v>
      </c>
      <c r="I60" s="94"/>
    </row>
    <row r="61" spans="2:9" x14ac:dyDescent="0.25">
      <c r="B61" s="250">
        <f t="shared" si="0"/>
        <v>43521</v>
      </c>
      <c r="C61" s="237"/>
      <c r="D61" s="104" t="s">
        <v>19</v>
      </c>
      <c r="E61" s="103" t="s">
        <v>118</v>
      </c>
      <c r="F61" s="103" t="s">
        <v>308</v>
      </c>
      <c r="G61" s="103" t="s">
        <v>269</v>
      </c>
      <c r="H61" s="119">
        <v>1</v>
      </c>
      <c r="I61" s="95"/>
    </row>
    <row r="62" spans="2:9" x14ac:dyDescent="0.25">
      <c r="B62" s="244">
        <f t="shared" si="0"/>
        <v>43522</v>
      </c>
      <c r="C62" s="237" t="s">
        <v>252</v>
      </c>
      <c r="D62" s="237" t="s">
        <v>21</v>
      </c>
      <c r="E62" s="252" t="s">
        <v>116</v>
      </c>
      <c r="F62" s="103" t="s">
        <v>306</v>
      </c>
      <c r="G62" s="103" t="s">
        <v>270</v>
      </c>
      <c r="H62" s="251">
        <v>1.5</v>
      </c>
      <c r="I62" s="60"/>
    </row>
    <row r="63" spans="2:9" x14ac:dyDescent="0.25">
      <c r="B63" s="244">
        <f t="shared" si="0"/>
        <v>43523</v>
      </c>
      <c r="C63" s="237"/>
      <c r="D63" s="237"/>
      <c r="E63" s="252"/>
      <c r="F63" s="103" t="s">
        <v>312</v>
      </c>
      <c r="G63" s="103" t="s">
        <v>271</v>
      </c>
      <c r="H63" s="251"/>
      <c r="I63" s="60"/>
    </row>
    <row r="64" spans="2:9" x14ac:dyDescent="0.25">
      <c r="B64" s="244">
        <f t="shared" si="0"/>
        <v>43522</v>
      </c>
      <c r="C64" s="237"/>
      <c r="D64" s="104" t="s">
        <v>272</v>
      </c>
      <c r="E64" s="103" t="s">
        <v>118</v>
      </c>
      <c r="F64" s="103" t="s">
        <v>311</v>
      </c>
      <c r="G64" s="103" t="s">
        <v>273</v>
      </c>
      <c r="H64" s="119">
        <v>1</v>
      </c>
      <c r="I64" s="60"/>
    </row>
    <row r="65" spans="2:9" x14ac:dyDescent="0.25">
      <c r="B65" s="127">
        <f t="shared" si="0"/>
        <v>43523</v>
      </c>
      <c r="C65" s="104" t="s">
        <v>277</v>
      </c>
      <c r="D65" s="104" t="s">
        <v>274</v>
      </c>
      <c r="E65" s="103" t="s">
        <v>114</v>
      </c>
      <c r="F65" s="103" t="s">
        <v>318</v>
      </c>
      <c r="G65" s="103" t="s">
        <v>260</v>
      </c>
      <c r="H65" s="119">
        <v>1</v>
      </c>
      <c r="I65" s="60"/>
    </row>
    <row r="66" spans="2:9" x14ac:dyDescent="0.25">
      <c r="B66" s="231">
        <f>B63+1</f>
        <v>43524</v>
      </c>
      <c r="C66" s="228" t="s">
        <v>254</v>
      </c>
      <c r="D66" s="227" t="s">
        <v>255</v>
      </c>
      <c r="E66" s="232" t="s">
        <v>110</v>
      </c>
      <c r="F66" s="235" t="s">
        <v>16</v>
      </c>
      <c r="G66" s="232" t="s">
        <v>301</v>
      </c>
      <c r="H66" s="233">
        <v>2</v>
      </c>
      <c r="I66" s="239" t="s">
        <v>288</v>
      </c>
    </row>
    <row r="67" spans="2:9" x14ac:dyDescent="0.25">
      <c r="B67" s="231"/>
      <c r="C67" s="228"/>
      <c r="D67" s="229" t="s">
        <v>256</v>
      </c>
      <c r="E67" s="108" t="s">
        <v>105</v>
      </c>
      <c r="F67" s="236"/>
      <c r="G67" s="108" t="s">
        <v>313</v>
      </c>
      <c r="H67" s="122">
        <v>1.5</v>
      </c>
      <c r="I67" s="240"/>
    </row>
    <row r="68" spans="2:9" x14ac:dyDescent="0.25">
      <c r="B68" s="231"/>
      <c r="C68" s="228"/>
      <c r="D68" s="227" t="s">
        <v>257</v>
      </c>
      <c r="E68" s="232" t="s">
        <v>134</v>
      </c>
      <c r="F68" s="237"/>
      <c r="G68" s="232" t="s">
        <v>303</v>
      </c>
      <c r="H68" s="233">
        <v>1.5</v>
      </c>
      <c r="I68" s="241"/>
    </row>
    <row r="69" spans="2:9" x14ac:dyDescent="0.25">
      <c r="D69" s="230" t="s">
        <v>294</v>
      </c>
      <c r="E69" s="106" t="s">
        <v>110</v>
      </c>
      <c r="F69" s="238"/>
      <c r="G69" s="106" t="s">
        <v>314</v>
      </c>
      <c r="H69" s="234">
        <v>1</v>
      </c>
      <c r="I69" s="242"/>
    </row>
    <row r="70" spans="2:9" x14ac:dyDescent="0.25">
      <c r="B70" s="256">
        <v>43525</v>
      </c>
      <c r="C70" s="257" t="s">
        <v>241</v>
      </c>
      <c r="D70" s="257" t="s">
        <v>242</v>
      </c>
      <c r="E70" s="258" t="s">
        <v>112</v>
      </c>
      <c r="F70" s="112" t="s">
        <v>319</v>
      </c>
      <c r="G70" s="112" t="s">
        <v>244</v>
      </c>
      <c r="H70" s="259">
        <v>3</v>
      </c>
      <c r="I70" s="60"/>
    </row>
    <row r="71" spans="2:9" x14ac:dyDescent="0.25">
      <c r="B71" s="256"/>
      <c r="C71" s="257"/>
      <c r="D71" s="257"/>
      <c r="E71" s="258"/>
      <c r="F71" s="112" t="s">
        <v>243</v>
      </c>
      <c r="G71" s="112" t="s">
        <v>245</v>
      </c>
      <c r="H71" s="259"/>
      <c r="I71" s="60"/>
    </row>
    <row r="72" spans="2:9" x14ac:dyDescent="0.25">
      <c r="B72" s="128">
        <f>B70+1</f>
        <v>43526</v>
      </c>
      <c r="C72" s="115" t="s">
        <v>246</v>
      </c>
      <c r="D72" s="115" t="s">
        <v>247</v>
      </c>
      <c r="E72" s="112" t="s">
        <v>112</v>
      </c>
      <c r="F72" s="112" t="s">
        <v>248</v>
      </c>
      <c r="G72" s="112" t="s">
        <v>249</v>
      </c>
      <c r="H72" s="123">
        <v>3</v>
      </c>
      <c r="I72" s="60"/>
    </row>
    <row r="73" spans="2:9" x14ac:dyDescent="0.25">
      <c r="B73" s="181">
        <f>B72+1</f>
        <v>43527</v>
      </c>
      <c r="C73" s="182" t="s">
        <v>250</v>
      </c>
      <c r="D73" s="182"/>
      <c r="E73" s="183"/>
      <c r="F73" s="183"/>
      <c r="G73" s="183"/>
      <c r="H73" s="184"/>
      <c r="I73" s="185"/>
    </row>
    <row r="74" spans="2:9" x14ac:dyDescent="0.25">
      <c r="B74" s="256">
        <f>B73+1</f>
        <v>43528</v>
      </c>
      <c r="C74" s="257" t="s">
        <v>251</v>
      </c>
      <c r="D74" s="115" t="s">
        <v>289</v>
      </c>
      <c r="E74" s="112" t="s">
        <v>110</v>
      </c>
      <c r="F74" s="112" t="s">
        <v>264</v>
      </c>
      <c r="G74" s="112" t="s">
        <v>265</v>
      </c>
      <c r="H74" s="123">
        <v>2</v>
      </c>
      <c r="I74" s="60"/>
    </row>
    <row r="75" spans="2:9" x14ac:dyDescent="0.25">
      <c r="B75" s="256"/>
      <c r="C75" s="257"/>
      <c r="D75" s="257" t="s">
        <v>266</v>
      </c>
      <c r="E75" s="258" t="s">
        <v>107</v>
      </c>
      <c r="F75" s="112" t="s">
        <v>305</v>
      </c>
      <c r="G75" s="112" t="s">
        <v>267</v>
      </c>
      <c r="H75" s="259">
        <v>1.5</v>
      </c>
      <c r="I75" s="60"/>
    </row>
    <row r="76" spans="2:9" x14ac:dyDescent="0.25">
      <c r="B76" s="256"/>
      <c r="C76" s="257"/>
      <c r="D76" s="257"/>
      <c r="E76" s="258"/>
      <c r="F76" s="112" t="s">
        <v>264</v>
      </c>
      <c r="G76" s="112" t="s">
        <v>260</v>
      </c>
      <c r="H76" s="259"/>
      <c r="I76" s="60"/>
    </row>
    <row r="77" spans="2:9" x14ac:dyDescent="0.25">
      <c r="B77" s="256"/>
      <c r="C77" s="257"/>
      <c r="D77" s="115" t="s">
        <v>19</v>
      </c>
      <c r="E77" s="112" t="s">
        <v>118</v>
      </c>
      <c r="F77" s="112" t="s">
        <v>324</v>
      </c>
      <c r="G77" s="112" t="s">
        <v>259</v>
      </c>
      <c r="H77" s="123">
        <v>1</v>
      </c>
      <c r="I77" s="60"/>
    </row>
    <row r="78" spans="2:9" x14ac:dyDescent="0.25">
      <c r="B78" s="128">
        <f>B74+1</f>
        <v>43529</v>
      </c>
      <c r="C78" s="116" t="s">
        <v>252</v>
      </c>
      <c r="D78" s="116" t="s">
        <v>327</v>
      </c>
      <c r="E78" s="113"/>
      <c r="F78" s="113"/>
      <c r="G78" s="113"/>
      <c r="H78" s="124"/>
      <c r="I78" s="60"/>
    </row>
    <row r="79" spans="2:9" x14ac:dyDescent="0.25">
      <c r="B79" s="128">
        <f>B78+1</f>
        <v>43530</v>
      </c>
      <c r="C79" s="115" t="s">
        <v>253</v>
      </c>
      <c r="D79" s="115" t="s">
        <v>274</v>
      </c>
      <c r="E79" s="112" t="s">
        <v>114</v>
      </c>
      <c r="F79" s="112" t="s">
        <v>328</v>
      </c>
      <c r="G79" s="112" t="s">
        <v>260</v>
      </c>
      <c r="H79" s="123">
        <v>1</v>
      </c>
      <c r="I79" s="60"/>
    </row>
    <row r="80" spans="2:9" x14ac:dyDescent="0.25">
      <c r="B80" s="128">
        <f>B79+1</f>
        <v>43531</v>
      </c>
      <c r="C80" s="115" t="s">
        <v>254</v>
      </c>
      <c r="D80" s="115" t="s">
        <v>329</v>
      </c>
      <c r="E80" s="112" t="s">
        <v>185</v>
      </c>
      <c r="F80" s="112" t="s">
        <v>330</v>
      </c>
      <c r="G80" s="112" t="s">
        <v>249</v>
      </c>
      <c r="H80" s="204">
        <v>3</v>
      </c>
      <c r="I80" s="60"/>
    </row>
    <row r="81" spans="1:9" x14ac:dyDescent="0.25">
      <c r="B81" s="256">
        <f>B80+1</f>
        <v>43532</v>
      </c>
      <c r="C81" s="257" t="s">
        <v>241</v>
      </c>
      <c r="D81" s="257" t="s">
        <v>258</v>
      </c>
      <c r="E81" s="258" t="s">
        <v>130</v>
      </c>
      <c r="F81" s="112" t="s">
        <v>305</v>
      </c>
      <c r="G81" s="112" t="s">
        <v>259</v>
      </c>
      <c r="H81" s="259">
        <v>2</v>
      </c>
      <c r="I81" s="60"/>
    </row>
    <row r="82" spans="1:9" x14ac:dyDescent="0.25">
      <c r="B82" s="256"/>
      <c r="C82" s="257"/>
      <c r="D82" s="257"/>
      <c r="E82" s="258"/>
      <c r="F82" s="112" t="s">
        <v>321</v>
      </c>
      <c r="G82" s="112" t="s">
        <v>320</v>
      </c>
      <c r="H82" s="259"/>
      <c r="I82" s="60"/>
    </row>
    <row r="83" spans="1:9" x14ac:dyDescent="0.25">
      <c r="B83" s="263">
        <f>B81+1</f>
        <v>43533</v>
      </c>
      <c r="C83" s="260" t="s">
        <v>246</v>
      </c>
      <c r="D83" s="115" t="s">
        <v>261</v>
      </c>
      <c r="E83" s="112" t="s">
        <v>132</v>
      </c>
      <c r="F83" s="112" t="s">
        <v>331</v>
      </c>
      <c r="G83" s="112" t="s">
        <v>244</v>
      </c>
      <c r="H83" s="123">
        <v>2</v>
      </c>
      <c r="I83" s="60"/>
    </row>
    <row r="84" spans="1:9" x14ac:dyDescent="0.25">
      <c r="B84" s="264"/>
      <c r="C84" s="261"/>
      <c r="D84" s="115" t="s">
        <v>339</v>
      </c>
      <c r="E84" s="112" t="s">
        <v>8</v>
      </c>
      <c r="F84" s="112" t="s">
        <v>248</v>
      </c>
      <c r="G84" s="112" t="s">
        <v>263</v>
      </c>
      <c r="H84" s="123">
        <v>2</v>
      </c>
      <c r="I84" s="60"/>
    </row>
    <row r="85" spans="1:9" x14ac:dyDescent="0.25">
      <c r="B85" s="265"/>
      <c r="C85" s="262"/>
      <c r="D85" s="115" t="s">
        <v>340</v>
      </c>
      <c r="E85" s="112" t="s">
        <v>110</v>
      </c>
      <c r="F85" s="112" t="s">
        <v>248</v>
      </c>
      <c r="G85" s="112" t="s">
        <v>263</v>
      </c>
      <c r="H85" s="123">
        <v>2</v>
      </c>
      <c r="I85" s="60"/>
    </row>
    <row r="86" spans="1:9" x14ac:dyDescent="0.25">
      <c r="B86" s="181">
        <f>B83+1</f>
        <v>43534</v>
      </c>
      <c r="C86" s="182" t="s">
        <v>250</v>
      </c>
      <c r="D86" s="182"/>
      <c r="E86" s="183"/>
      <c r="F86" s="183"/>
      <c r="G86" s="183"/>
      <c r="H86" s="184"/>
      <c r="I86" s="185"/>
    </row>
    <row r="87" spans="1:9" x14ac:dyDescent="0.25">
      <c r="B87" s="256">
        <f>B86+1</f>
        <v>43535</v>
      </c>
      <c r="C87" s="257" t="s">
        <v>251</v>
      </c>
      <c r="D87" s="115" t="s">
        <v>289</v>
      </c>
      <c r="E87" s="112" t="s">
        <v>110</v>
      </c>
      <c r="F87" s="112" t="s">
        <v>264</v>
      </c>
      <c r="G87" s="112" t="s">
        <v>265</v>
      </c>
      <c r="H87" s="123">
        <v>2</v>
      </c>
      <c r="I87" s="60"/>
    </row>
    <row r="88" spans="1:9" x14ac:dyDescent="0.25">
      <c r="B88" s="256"/>
      <c r="C88" s="257"/>
      <c r="D88" s="257" t="s">
        <v>266</v>
      </c>
      <c r="E88" s="258" t="s">
        <v>107</v>
      </c>
      <c r="F88" s="112" t="s">
        <v>305</v>
      </c>
      <c r="G88" s="112" t="s">
        <v>267</v>
      </c>
      <c r="H88" s="259">
        <v>1.5</v>
      </c>
      <c r="I88" s="60"/>
    </row>
    <row r="89" spans="1:9" x14ac:dyDescent="0.25">
      <c r="B89" s="256"/>
      <c r="C89" s="257"/>
      <c r="D89" s="257"/>
      <c r="E89" s="258"/>
      <c r="F89" s="112" t="s">
        <v>264</v>
      </c>
      <c r="G89" s="112" t="s">
        <v>259</v>
      </c>
      <c r="H89" s="259"/>
      <c r="I89" s="60"/>
    </row>
    <row r="90" spans="1:9" x14ac:dyDescent="0.25">
      <c r="B90" s="256"/>
      <c r="C90" s="257"/>
      <c r="D90" s="115" t="s">
        <v>268</v>
      </c>
      <c r="E90" s="112" t="s">
        <v>8</v>
      </c>
      <c r="F90" s="112" t="s">
        <v>323</v>
      </c>
      <c r="G90" s="112" t="s">
        <v>260</v>
      </c>
      <c r="H90" s="123">
        <v>1</v>
      </c>
      <c r="I90" s="60"/>
    </row>
    <row r="91" spans="1:9" x14ac:dyDescent="0.25">
      <c r="B91" s="256"/>
      <c r="C91" s="257"/>
      <c r="D91" s="115" t="s">
        <v>19</v>
      </c>
      <c r="E91" s="112" t="s">
        <v>118</v>
      </c>
      <c r="F91" s="112" t="s">
        <v>324</v>
      </c>
      <c r="G91" s="112" t="s">
        <v>269</v>
      </c>
      <c r="H91" s="123">
        <v>1</v>
      </c>
      <c r="I91" s="60"/>
    </row>
    <row r="92" spans="1:9" x14ac:dyDescent="0.25">
      <c r="B92" s="263">
        <f>B87+1</f>
        <v>43536</v>
      </c>
      <c r="C92" s="260" t="s">
        <v>252</v>
      </c>
      <c r="D92" s="257" t="s">
        <v>21</v>
      </c>
      <c r="E92" s="258" t="s">
        <v>116</v>
      </c>
      <c r="F92" s="112" t="s">
        <v>264</v>
      </c>
      <c r="G92" s="112" t="s">
        <v>270</v>
      </c>
      <c r="H92" s="259">
        <v>1.5</v>
      </c>
      <c r="I92" s="60"/>
    </row>
    <row r="93" spans="1:9" x14ac:dyDescent="0.25">
      <c r="B93" s="264"/>
      <c r="C93" s="261"/>
      <c r="D93" s="257"/>
      <c r="E93" s="258"/>
      <c r="F93" s="112" t="s">
        <v>305</v>
      </c>
      <c r="G93" s="112" t="s">
        <v>271</v>
      </c>
      <c r="H93" s="259"/>
      <c r="I93" s="60"/>
    </row>
    <row r="94" spans="1:9" x14ac:dyDescent="0.25">
      <c r="B94" s="265"/>
      <c r="C94" s="262"/>
      <c r="D94" s="115" t="s">
        <v>272</v>
      </c>
      <c r="E94" s="112" t="s">
        <v>118</v>
      </c>
      <c r="F94" s="112" t="s">
        <v>325</v>
      </c>
      <c r="G94" s="112" t="s">
        <v>273</v>
      </c>
      <c r="H94" s="123">
        <v>1</v>
      </c>
      <c r="I94" s="60"/>
    </row>
    <row r="95" spans="1:9" x14ac:dyDescent="0.25">
      <c r="B95" s="128">
        <f>B92+1</f>
        <v>43537</v>
      </c>
      <c r="C95" s="115" t="s">
        <v>253</v>
      </c>
      <c r="D95" s="115" t="s">
        <v>332</v>
      </c>
      <c r="E95" s="112" t="s">
        <v>404</v>
      </c>
      <c r="F95" s="112" t="s">
        <v>330</v>
      </c>
      <c r="G95" s="112" t="s">
        <v>249</v>
      </c>
      <c r="H95" s="204">
        <v>3</v>
      </c>
      <c r="I95" s="60"/>
    </row>
    <row r="96" spans="1:9" x14ac:dyDescent="0.25">
      <c r="A96" s="243" t="s">
        <v>286</v>
      </c>
      <c r="B96" s="256">
        <f>B95+1</f>
        <v>43538</v>
      </c>
      <c r="C96" s="257" t="s">
        <v>254</v>
      </c>
      <c r="D96" s="115" t="s">
        <v>255</v>
      </c>
      <c r="E96" s="112" t="s">
        <v>110</v>
      </c>
      <c r="F96" s="260" t="s">
        <v>16</v>
      </c>
      <c r="G96" s="112" t="s">
        <v>301</v>
      </c>
      <c r="H96" s="123">
        <v>2</v>
      </c>
      <c r="I96" s="239" t="s">
        <v>341</v>
      </c>
    </row>
    <row r="97" spans="1:9" x14ac:dyDescent="0.25">
      <c r="A97" s="243"/>
      <c r="B97" s="256"/>
      <c r="C97" s="257"/>
      <c r="D97" s="117" t="s">
        <v>256</v>
      </c>
      <c r="E97" s="199" t="s">
        <v>105</v>
      </c>
      <c r="F97" s="261"/>
      <c r="G97" s="205" t="s">
        <v>313</v>
      </c>
      <c r="H97" s="206">
        <v>1.5</v>
      </c>
      <c r="I97" s="240"/>
    </row>
    <row r="98" spans="1:9" x14ac:dyDescent="0.25">
      <c r="A98" s="243"/>
      <c r="B98" s="256"/>
      <c r="C98" s="257"/>
      <c r="D98" s="115" t="s">
        <v>257</v>
      </c>
      <c r="E98" s="112" t="s">
        <v>134</v>
      </c>
      <c r="F98" s="257"/>
      <c r="G98" s="112" t="s">
        <v>303</v>
      </c>
      <c r="H98" s="123">
        <v>1.5</v>
      </c>
      <c r="I98" s="241"/>
    </row>
    <row r="99" spans="1:9" x14ac:dyDescent="0.25">
      <c r="A99" s="243"/>
      <c r="B99" s="256"/>
      <c r="C99" s="257"/>
      <c r="D99" s="118" t="s">
        <v>342</v>
      </c>
      <c r="E99" s="114" t="s">
        <v>110</v>
      </c>
      <c r="F99" s="262"/>
      <c r="G99" s="114" t="s">
        <v>314</v>
      </c>
      <c r="H99" s="217">
        <v>1</v>
      </c>
      <c r="I99" s="242"/>
    </row>
    <row r="100" spans="1:9" x14ac:dyDescent="0.25">
      <c r="B100" s="256">
        <f>B96+1</f>
        <v>43539</v>
      </c>
      <c r="C100" s="257" t="s">
        <v>241</v>
      </c>
      <c r="D100" s="257" t="s">
        <v>242</v>
      </c>
      <c r="E100" s="258" t="s">
        <v>112</v>
      </c>
      <c r="F100" s="112" t="s">
        <v>264</v>
      </c>
      <c r="G100" s="112" t="s">
        <v>244</v>
      </c>
      <c r="H100" s="259">
        <v>3</v>
      </c>
      <c r="I100" s="60"/>
    </row>
    <row r="101" spans="1:9" x14ac:dyDescent="0.25">
      <c r="B101" s="256"/>
      <c r="C101" s="257"/>
      <c r="D101" s="257"/>
      <c r="E101" s="258"/>
      <c r="F101" s="112" t="s">
        <v>305</v>
      </c>
      <c r="G101" s="112" t="s">
        <v>245</v>
      </c>
      <c r="H101" s="259"/>
      <c r="I101" s="60"/>
    </row>
    <row r="102" spans="1:9" x14ac:dyDescent="0.25">
      <c r="B102" s="128">
        <f>B100+1</f>
        <v>43540</v>
      </c>
      <c r="C102" s="115" t="s">
        <v>246</v>
      </c>
      <c r="D102" s="115" t="s">
        <v>247</v>
      </c>
      <c r="E102" s="112" t="s">
        <v>112</v>
      </c>
      <c r="F102" s="112" t="s">
        <v>248</v>
      </c>
      <c r="G102" s="112" t="s">
        <v>249</v>
      </c>
      <c r="H102" s="123">
        <v>3</v>
      </c>
      <c r="I102" s="60"/>
    </row>
    <row r="103" spans="1:9" x14ac:dyDescent="0.25">
      <c r="B103" s="181">
        <f>B102+1</f>
        <v>43541</v>
      </c>
      <c r="C103" s="182" t="s">
        <v>250</v>
      </c>
      <c r="D103" s="182"/>
      <c r="E103" s="183"/>
      <c r="F103" s="183"/>
      <c r="G103" s="183"/>
      <c r="H103" s="184"/>
      <c r="I103" s="185"/>
    </row>
    <row r="104" spans="1:9" x14ac:dyDescent="0.25">
      <c r="B104" s="263">
        <f>B103+1</f>
        <v>43542</v>
      </c>
      <c r="C104" s="260" t="s">
        <v>251</v>
      </c>
      <c r="D104" s="115" t="s">
        <v>289</v>
      </c>
      <c r="E104" s="112" t="s">
        <v>110</v>
      </c>
      <c r="F104" s="112" t="s">
        <v>264</v>
      </c>
      <c r="G104" s="112" t="s">
        <v>265</v>
      </c>
      <c r="H104" s="123">
        <v>2</v>
      </c>
      <c r="I104" s="60"/>
    </row>
    <row r="105" spans="1:9" x14ac:dyDescent="0.25">
      <c r="B105" s="264"/>
      <c r="C105" s="261"/>
      <c r="D105" s="257" t="s">
        <v>266</v>
      </c>
      <c r="E105" s="258" t="s">
        <v>107</v>
      </c>
      <c r="F105" s="112" t="s">
        <v>305</v>
      </c>
      <c r="G105" s="112" t="s">
        <v>267</v>
      </c>
      <c r="H105" s="259">
        <v>1.5</v>
      </c>
      <c r="I105" s="60"/>
    </row>
    <row r="106" spans="1:9" x14ac:dyDescent="0.25">
      <c r="B106" s="264"/>
      <c r="C106" s="261"/>
      <c r="D106" s="257"/>
      <c r="E106" s="258"/>
      <c r="F106" s="112" t="s">
        <v>264</v>
      </c>
      <c r="G106" s="112" t="s">
        <v>260</v>
      </c>
      <c r="H106" s="259"/>
      <c r="I106" s="60"/>
    </row>
    <row r="107" spans="1:9" x14ac:dyDescent="0.25">
      <c r="B107" s="265"/>
      <c r="C107" s="262"/>
      <c r="D107" s="115" t="s">
        <v>19</v>
      </c>
      <c r="E107" s="112" t="s">
        <v>118</v>
      </c>
      <c r="F107" s="112" t="s">
        <v>324</v>
      </c>
      <c r="G107" s="112" t="s">
        <v>259</v>
      </c>
      <c r="H107" s="123">
        <v>1</v>
      </c>
      <c r="I107" s="60"/>
    </row>
    <row r="108" spans="1:9" x14ac:dyDescent="0.25">
      <c r="B108" s="256">
        <f>B104+1</f>
        <v>43543</v>
      </c>
      <c r="C108" s="257" t="s">
        <v>252</v>
      </c>
      <c r="D108" s="257" t="s">
        <v>21</v>
      </c>
      <c r="E108" s="258" t="s">
        <v>116</v>
      </c>
      <c r="F108" s="112" t="s">
        <v>264</v>
      </c>
      <c r="G108" s="112" t="s">
        <v>270</v>
      </c>
      <c r="H108" s="259">
        <v>1.5</v>
      </c>
      <c r="I108" s="60"/>
    </row>
    <row r="109" spans="1:9" x14ac:dyDescent="0.25">
      <c r="B109" s="256"/>
      <c r="C109" s="257"/>
      <c r="D109" s="257"/>
      <c r="E109" s="258"/>
      <c r="F109" s="112" t="s">
        <v>305</v>
      </c>
      <c r="G109" s="112" t="s">
        <v>271</v>
      </c>
      <c r="H109" s="259"/>
      <c r="I109" s="60"/>
    </row>
    <row r="110" spans="1:9" x14ac:dyDescent="0.25">
      <c r="B110" s="256"/>
      <c r="C110" s="257"/>
      <c r="D110" s="115" t="s">
        <v>272</v>
      </c>
      <c r="E110" s="112" t="s">
        <v>118</v>
      </c>
      <c r="F110" s="112" t="s">
        <v>325</v>
      </c>
      <c r="G110" s="112" t="s">
        <v>273</v>
      </c>
      <c r="H110" s="123">
        <v>1</v>
      </c>
      <c r="I110" s="60"/>
    </row>
    <row r="111" spans="1:9" x14ac:dyDescent="0.25">
      <c r="B111" s="263">
        <f>B108+1</f>
        <v>43544</v>
      </c>
      <c r="C111" s="257" t="s">
        <v>253</v>
      </c>
      <c r="D111" s="115" t="s">
        <v>274</v>
      </c>
      <c r="E111" s="112" t="s">
        <v>114</v>
      </c>
      <c r="F111" s="112" t="s">
        <v>333</v>
      </c>
      <c r="G111" s="112" t="s">
        <v>260</v>
      </c>
      <c r="H111" s="123">
        <v>1</v>
      </c>
      <c r="I111" s="60"/>
    </row>
    <row r="112" spans="1:9" x14ac:dyDescent="0.25">
      <c r="B112" s="264"/>
      <c r="C112" s="257"/>
      <c r="D112" s="257" t="s">
        <v>334</v>
      </c>
      <c r="E112" s="258" t="s">
        <v>404</v>
      </c>
      <c r="F112" s="258" t="s">
        <v>330</v>
      </c>
      <c r="G112" s="258" t="s">
        <v>335</v>
      </c>
      <c r="H112" s="266">
        <v>3</v>
      </c>
      <c r="I112" s="60"/>
    </row>
    <row r="113" spans="1:9" x14ac:dyDescent="0.25">
      <c r="B113" s="265"/>
      <c r="C113" s="257"/>
      <c r="D113" s="257"/>
      <c r="E113" s="258"/>
      <c r="F113" s="258"/>
      <c r="G113" s="258"/>
      <c r="H113" s="259"/>
      <c r="I113" s="60"/>
    </row>
    <row r="114" spans="1:9" x14ac:dyDescent="0.25">
      <c r="A114" s="243" t="s">
        <v>286</v>
      </c>
      <c r="B114" s="256">
        <f>B111+1</f>
        <v>43545</v>
      </c>
      <c r="C114" s="257" t="s">
        <v>254</v>
      </c>
      <c r="D114" s="115" t="s">
        <v>255</v>
      </c>
      <c r="E114" s="112" t="s">
        <v>110</v>
      </c>
      <c r="F114" s="260" t="s">
        <v>16</v>
      </c>
      <c r="G114" s="112" t="s">
        <v>301</v>
      </c>
      <c r="H114" s="123">
        <v>2</v>
      </c>
      <c r="I114" s="239" t="s">
        <v>341</v>
      </c>
    </row>
    <row r="115" spans="1:9" x14ac:dyDescent="0.25">
      <c r="A115" s="243"/>
      <c r="B115" s="256"/>
      <c r="C115" s="257"/>
      <c r="D115" s="117" t="s">
        <v>256</v>
      </c>
      <c r="E115" s="199" t="s">
        <v>105</v>
      </c>
      <c r="F115" s="261"/>
      <c r="G115" s="205" t="s">
        <v>313</v>
      </c>
      <c r="H115" s="206">
        <v>1.5</v>
      </c>
      <c r="I115" s="240"/>
    </row>
    <row r="116" spans="1:9" x14ac:dyDescent="0.25">
      <c r="A116" s="243"/>
      <c r="B116" s="256"/>
      <c r="C116" s="257"/>
      <c r="D116" s="115" t="s">
        <v>257</v>
      </c>
      <c r="E116" s="112" t="s">
        <v>134</v>
      </c>
      <c r="F116" s="257"/>
      <c r="G116" s="112" t="s">
        <v>303</v>
      </c>
      <c r="H116" s="123">
        <v>1.5</v>
      </c>
      <c r="I116" s="241"/>
    </row>
    <row r="117" spans="1:9" x14ac:dyDescent="0.25">
      <c r="A117" s="243"/>
      <c r="B117" s="256"/>
      <c r="C117" s="257"/>
      <c r="D117" s="118" t="s">
        <v>342</v>
      </c>
      <c r="E117" s="114" t="s">
        <v>110</v>
      </c>
      <c r="F117" s="262"/>
      <c r="G117" s="114" t="s">
        <v>314</v>
      </c>
      <c r="H117" s="217">
        <v>1</v>
      </c>
      <c r="I117" s="242"/>
    </row>
    <row r="118" spans="1:9" x14ac:dyDescent="0.25">
      <c r="B118" s="256">
        <f>B114+1</f>
        <v>43546</v>
      </c>
      <c r="C118" s="257" t="s">
        <v>241</v>
      </c>
      <c r="D118" s="257" t="s">
        <v>258</v>
      </c>
      <c r="E118" s="258" t="s">
        <v>130</v>
      </c>
      <c r="F118" s="112" t="s">
        <v>305</v>
      </c>
      <c r="G118" s="112" t="s">
        <v>259</v>
      </c>
      <c r="H118" s="259">
        <v>2</v>
      </c>
      <c r="I118" s="60"/>
    </row>
    <row r="119" spans="1:9" x14ac:dyDescent="0.25">
      <c r="B119" s="256"/>
      <c r="C119" s="257"/>
      <c r="D119" s="257"/>
      <c r="E119" s="258"/>
      <c r="F119" s="112" t="s">
        <v>309</v>
      </c>
      <c r="G119" s="112" t="s">
        <v>320</v>
      </c>
      <c r="H119" s="259"/>
      <c r="I119" s="60"/>
    </row>
    <row r="120" spans="1:9" x14ac:dyDescent="0.25">
      <c r="B120" s="263">
        <f>B118+1</f>
        <v>43547</v>
      </c>
      <c r="C120" s="260" t="s">
        <v>246</v>
      </c>
      <c r="D120" s="115" t="s">
        <v>261</v>
      </c>
      <c r="E120" s="112" t="s">
        <v>132</v>
      </c>
      <c r="F120" s="112" t="s">
        <v>309</v>
      </c>
      <c r="G120" s="112" t="s">
        <v>244</v>
      </c>
      <c r="H120" s="123">
        <v>2</v>
      </c>
      <c r="I120" s="60"/>
    </row>
    <row r="121" spans="1:9" ht="29.25" customHeight="1" x14ac:dyDescent="0.25">
      <c r="B121" s="264"/>
      <c r="C121" s="261"/>
      <c r="D121" s="115" t="s">
        <v>339</v>
      </c>
      <c r="E121" s="112" t="s">
        <v>8</v>
      </c>
      <c r="F121" s="112" t="s">
        <v>248</v>
      </c>
      <c r="G121" s="112" t="s">
        <v>263</v>
      </c>
      <c r="H121" s="123">
        <v>2</v>
      </c>
      <c r="I121" s="60"/>
    </row>
    <row r="122" spans="1:9" x14ac:dyDescent="0.25">
      <c r="B122" s="265"/>
      <c r="C122" s="262"/>
      <c r="D122" s="115" t="s">
        <v>340</v>
      </c>
      <c r="E122" s="112" t="s">
        <v>110</v>
      </c>
      <c r="F122" s="112" t="s">
        <v>248</v>
      </c>
      <c r="G122" s="112" t="s">
        <v>263</v>
      </c>
      <c r="H122" s="123">
        <v>2</v>
      </c>
      <c r="I122" s="60"/>
    </row>
    <row r="123" spans="1:9" x14ac:dyDescent="0.25">
      <c r="B123" s="181">
        <f>B120+1</f>
        <v>43548</v>
      </c>
      <c r="C123" s="182" t="s">
        <v>250</v>
      </c>
      <c r="D123" s="182"/>
      <c r="E123" s="183"/>
      <c r="F123" s="183"/>
      <c r="G123" s="183"/>
      <c r="H123" s="184"/>
      <c r="I123" s="185"/>
    </row>
    <row r="124" spans="1:9" x14ac:dyDescent="0.25">
      <c r="B124" s="263">
        <f>B123+1</f>
        <v>43549</v>
      </c>
      <c r="C124" s="260" t="s">
        <v>251</v>
      </c>
      <c r="D124" s="115" t="s">
        <v>289</v>
      </c>
      <c r="E124" s="112" t="s">
        <v>110</v>
      </c>
      <c r="F124" s="112" t="s">
        <v>264</v>
      </c>
      <c r="G124" s="112" t="s">
        <v>265</v>
      </c>
      <c r="H124" s="123">
        <v>2</v>
      </c>
      <c r="I124" s="60"/>
    </row>
    <row r="125" spans="1:9" x14ac:dyDescent="0.25">
      <c r="B125" s="264"/>
      <c r="C125" s="261"/>
      <c r="D125" s="257" t="s">
        <v>266</v>
      </c>
      <c r="E125" s="258" t="s">
        <v>107</v>
      </c>
      <c r="F125" s="112" t="s">
        <v>336</v>
      </c>
      <c r="G125" s="112" t="s">
        <v>267</v>
      </c>
      <c r="H125" s="259">
        <v>1</v>
      </c>
      <c r="I125" s="60"/>
    </row>
    <row r="126" spans="1:9" x14ac:dyDescent="0.25">
      <c r="B126" s="264"/>
      <c r="C126" s="261"/>
      <c r="D126" s="257"/>
      <c r="E126" s="258"/>
      <c r="F126" s="112" t="s">
        <v>264</v>
      </c>
      <c r="G126" s="112" t="s">
        <v>259</v>
      </c>
      <c r="H126" s="259"/>
      <c r="I126" s="60"/>
    </row>
    <row r="127" spans="1:9" x14ac:dyDescent="0.25">
      <c r="B127" s="264"/>
      <c r="C127" s="261"/>
      <c r="D127" s="115" t="s">
        <v>268</v>
      </c>
      <c r="E127" s="112" t="s">
        <v>8</v>
      </c>
      <c r="F127" s="112" t="s">
        <v>323</v>
      </c>
      <c r="G127" s="112" t="s">
        <v>260</v>
      </c>
      <c r="H127" s="123">
        <v>1</v>
      </c>
      <c r="I127" s="60"/>
    </row>
    <row r="128" spans="1:9" x14ac:dyDescent="0.25">
      <c r="B128" s="265"/>
      <c r="C128" s="262"/>
      <c r="D128" s="115" t="s">
        <v>19</v>
      </c>
      <c r="E128" s="112" t="s">
        <v>118</v>
      </c>
      <c r="F128" s="112" t="s">
        <v>324</v>
      </c>
      <c r="G128" s="112" t="s">
        <v>269</v>
      </c>
      <c r="H128" s="123">
        <v>1</v>
      </c>
      <c r="I128" s="60"/>
    </row>
    <row r="129" spans="1:9" x14ac:dyDescent="0.25">
      <c r="B129" s="263">
        <f>B124+1</f>
        <v>43550</v>
      </c>
      <c r="C129" s="260" t="s">
        <v>252</v>
      </c>
      <c r="D129" s="257" t="s">
        <v>21</v>
      </c>
      <c r="E129" s="258" t="s">
        <v>116</v>
      </c>
      <c r="F129" s="112" t="s">
        <v>264</v>
      </c>
      <c r="G129" s="112" t="s">
        <v>270</v>
      </c>
      <c r="H129" s="259">
        <v>1.5</v>
      </c>
      <c r="I129" s="60"/>
    </row>
    <row r="130" spans="1:9" x14ac:dyDescent="0.25">
      <c r="B130" s="264"/>
      <c r="C130" s="261"/>
      <c r="D130" s="257"/>
      <c r="E130" s="258"/>
      <c r="F130" s="112" t="s">
        <v>305</v>
      </c>
      <c r="G130" s="112" t="s">
        <v>271</v>
      </c>
      <c r="H130" s="259"/>
      <c r="I130" s="60"/>
    </row>
    <row r="131" spans="1:9" x14ac:dyDescent="0.25">
      <c r="B131" s="265"/>
      <c r="C131" s="262"/>
      <c r="D131" s="115" t="s">
        <v>272</v>
      </c>
      <c r="E131" s="112" t="s">
        <v>118</v>
      </c>
      <c r="F131" s="112" t="s">
        <v>325</v>
      </c>
      <c r="G131" s="112" t="s">
        <v>269</v>
      </c>
      <c r="H131" s="123">
        <v>1</v>
      </c>
      <c r="I131" s="60"/>
    </row>
    <row r="132" spans="1:9" x14ac:dyDescent="0.25">
      <c r="B132" s="263">
        <f>B129+1</f>
        <v>43551</v>
      </c>
      <c r="C132" s="260" t="s">
        <v>253</v>
      </c>
      <c r="D132" s="257" t="s">
        <v>274</v>
      </c>
      <c r="E132" s="258" t="s">
        <v>114</v>
      </c>
      <c r="F132" s="112" t="s">
        <v>305</v>
      </c>
      <c r="G132" s="258" t="s">
        <v>260</v>
      </c>
      <c r="H132" s="259">
        <v>1</v>
      </c>
      <c r="I132" s="60"/>
    </row>
    <row r="133" spans="1:9" x14ac:dyDescent="0.25">
      <c r="B133" s="264"/>
      <c r="C133" s="261"/>
      <c r="D133" s="257"/>
      <c r="E133" s="258"/>
      <c r="F133" s="112" t="s">
        <v>264</v>
      </c>
      <c r="G133" s="258"/>
      <c r="H133" s="259"/>
      <c r="I133" s="60"/>
    </row>
    <row r="134" spans="1:9" x14ac:dyDescent="0.25">
      <c r="B134" s="265"/>
      <c r="C134" s="262"/>
      <c r="D134" s="115" t="s">
        <v>337</v>
      </c>
      <c r="E134" s="112" t="s">
        <v>404</v>
      </c>
      <c r="F134" s="112" t="s">
        <v>330</v>
      </c>
      <c r="G134" s="112" t="s">
        <v>335</v>
      </c>
      <c r="H134" s="204">
        <v>3</v>
      </c>
      <c r="I134" s="60"/>
    </row>
    <row r="135" spans="1:9" x14ac:dyDescent="0.25">
      <c r="A135" s="243" t="s">
        <v>286</v>
      </c>
      <c r="B135" s="256">
        <v>43552</v>
      </c>
      <c r="C135" s="257" t="s">
        <v>254</v>
      </c>
      <c r="D135" s="115" t="s">
        <v>255</v>
      </c>
      <c r="E135" s="112" t="s">
        <v>110</v>
      </c>
      <c r="F135" s="260" t="s">
        <v>16</v>
      </c>
      <c r="G135" s="112" t="s">
        <v>301</v>
      </c>
      <c r="H135" s="123">
        <v>2</v>
      </c>
      <c r="I135" s="239" t="s">
        <v>341</v>
      </c>
    </row>
    <row r="136" spans="1:9" x14ac:dyDescent="0.25">
      <c r="A136" s="243"/>
      <c r="B136" s="256"/>
      <c r="C136" s="257"/>
      <c r="D136" s="117" t="s">
        <v>256</v>
      </c>
      <c r="E136" s="199" t="s">
        <v>105</v>
      </c>
      <c r="F136" s="261"/>
      <c r="G136" s="205" t="s">
        <v>313</v>
      </c>
      <c r="H136" s="206">
        <v>1.5</v>
      </c>
      <c r="I136" s="240"/>
    </row>
    <row r="137" spans="1:9" x14ac:dyDescent="0.25">
      <c r="A137" s="243"/>
      <c r="B137" s="256"/>
      <c r="C137" s="257"/>
      <c r="D137" s="115" t="s">
        <v>257</v>
      </c>
      <c r="E137" s="112" t="s">
        <v>134</v>
      </c>
      <c r="F137" s="257"/>
      <c r="G137" s="112" t="s">
        <v>303</v>
      </c>
      <c r="H137" s="123">
        <v>1.5</v>
      </c>
      <c r="I137" s="241"/>
    </row>
    <row r="138" spans="1:9" x14ac:dyDescent="0.25">
      <c r="A138" s="243"/>
      <c r="B138" s="256"/>
      <c r="C138" s="257"/>
      <c r="D138" s="118" t="s">
        <v>342</v>
      </c>
      <c r="E138" s="114" t="s">
        <v>110</v>
      </c>
      <c r="F138" s="262"/>
      <c r="G138" s="114" t="s">
        <v>314</v>
      </c>
      <c r="H138" s="217">
        <v>1</v>
      </c>
      <c r="I138" s="242"/>
    </row>
    <row r="139" spans="1:9" x14ac:dyDescent="0.25">
      <c r="B139" s="256">
        <f>B135+1</f>
        <v>43553</v>
      </c>
      <c r="C139" s="257" t="s">
        <v>241</v>
      </c>
      <c r="D139" s="257" t="s">
        <v>242</v>
      </c>
      <c r="E139" s="258" t="s">
        <v>112</v>
      </c>
      <c r="F139" s="112" t="s">
        <v>319</v>
      </c>
      <c r="G139" s="112" t="s">
        <v>244</v>
      </c>
      <c r="H139" s="259">
        <v>3</v>
      </c>
      <c r="I139" s="60"/>
    </row>
    <row r="140" spans="1:9" x14ac:dyDescent="0.25">
      <c r="B140" s="256"/>
      <c r="C140" s="257"/>
      <c r="D140" s="257"/>
      <c r="E140" s="258"/>
      <c r="F140" s="112" t="s">
        <v>243</v>
      </c>
      <c r="G140" s="112" t="s">
        <v>245</v>
      </c>
      <c r="H140" s="259"/>
      <c r="I140" s="60"/>
    </row>
    <row r="141" spans="1:9" x14ac:dyDescent="0.25">
      <c r="B141" s="128">
        <v>43554</v>
      </c>
      <c r="C141" s="115" t="s">
        <v>246</v>
      </c>
      <c r="D141" s="115" t="s">
        <v>247</v>
      </c>
      <c r="E141" s="112" t="s">
        <v>112</v>
      </c>
      <c r="F141" s="112" t="s">
        <v>309</v>
      </c>
      <c r="G141" s="112" t="s">
        <v>249</v>
      </c>
      <c r="H141" s="123">
        <v>3</v>
      </c>
      <c r="I141" s="60"/>
    </row>
    <row r="142" spans="1:9" x14ac:dyDescent="0.25">
      <c r="B142" s="181">
        <f>B141+1</f>
        <v>43555</v>
      </c>
      <c r="C142" s="182" t="s">
        <v>250</v>
      </c>
      <c r="D142" s="186"/>
      <c r="E142" s="187"/>
      <c r="F142" s="187"/>
      <c r="G142" s="187"/>
      <c r="H142" s="188"/>
      <c r="I142" s="185"/>
    </row>
    <row r="143" spans="1:9" x14ac:dyDescent="0.25">
      <c r="B143" s="274">
        <v>43556</v>
      </c>
      <c r="C143" s="271" t="s">
        <v>251</v>
      </c>
      <c r="D143" s="111" t="s">
        <v>351</v>
      </c>
      <c r="E143" s="109" t="s">
        <v>110</v>
      </c>
      <c r="F143" s="109" t="s">
        <v>264</v>
      </c>
      <c r="G143" s="109" t="s">
        <v>265</v>
      </c>
      <c r="H143" s="131">
        <v>2</v>
      </c>
      <c r="I143" s="132"/>
    </row>
    <row r="144" spans="1:9" x14ac:dyDescent="0.25">
      <c r="B144" s="275"/>
      <c r="C144" s="272"/>
      <c r="D144" s="268" t="s">
        <v>266</v>
      </c>
      <c r="E144" s="269" t="s">
        <v>107</v>
      </c>
      <c r="F144" s="109" t="s">
        <v>305</v>
      </c>
      <c r="G144" s="109" t="s">
        <v>267</v>
      </c>
      <c r="H144" s="270">
        <v>1.5</v>
      </c>
      <c r="I144" s="132"/>
    </row>
    <row r="145" spans="2:9" x14ac:dyDescent="0.25">
      <c r="B145" s="275"/>
      <c r="C145" s="272"/>
      <c r="D145" s="268"/>
      <c r="E145" s="269"/>
      <c r="F145" s="109" t="s">
        <v>264</v>
      </c>
      <c r="G145" s="109" t="s">
        <v>260</v>
      </c>
      <c r="H145" s="270"/>
      <c r="I145" s="132"/>
    </row>
    <row r="146" spans="2:9" x14ac:dyDescent="0.25">
      <c r="B146" s="276"/>
      <c r="C146" s="273"/>
      <c r="D146" s="111" t="s">
        <v>19</v>
      </c>
      <c r="E146" s="109" t="s">
        <v>118</v>
      </c>
      <c r="F146" s="109" t="s">
        <v>324</v>
      </c>
      <c r="G146" s="109" t="s">
        <v>259</v>
      </c>
      <c r="H146" s="131">
        <v>1</v>
      </c>
      <c r="I146" s="132"/>
    </row>
    <row r="147" spans="2:9" x14ac:dyDescent="0.25">
      <c r="B147" s="267">
        <f>B143+1</f>
        <v>43557</v>
      </c>
      <c r="C147" s="268" t="s">
        <v>252</v>
      </c>
      <c r="D147" s="268" t="s">
        <v>21</v>
      </c>
      <c r="E147" s="269" t="s">
        <v>116</v>
      </c>
      <c r="F147" s="109" t="s">
        <v>264</v>
      </c>
      <c r="G147" s="109" t="s">
        <v>270</v>
      </c>
      <c r="H147" s="270">
        <v>1.5</v>
      </c>
      <c r="I147" s="132"/>
    </row>
    <row r="148" spans="2:9" x14ac:dyDescent="0.25">
      <c r="B148" s="267"/>
      <c r="C148" s="268"/>
      <c r="D148" s="268"/>
      <c r="E148" s="269"/>
      <c r="F148" s="109" t="s">
        <v>305</v>
      </c>
      <c r="G148" s="109" t="s">
        <v>271</v>
      </c>
      <c r="H148" s="270"/>
      <c r="I148" s="132"/>
    </row>
    <row r="149" spans="2:9" x14ac:dyDescent="0.25">
      <c r="B149" s="267"/>
      <c r="C149" s="268"/>
      <c r="D149" s="111" t="s">
        <v>272</v>
      </c>
      <c r="E149" s="109" t="s">
        <v>118</v>
      </c>
      <c r="F149" s="109" t="s">
        <v>325</v>
      </c>
      <c r="G149" s="109" t="s">
        <v>273</v>
      </c>
      <c r="H149" s="131">
        <v>1</v>
      </c>
      <c r="I149" s="132"/>
    </row>
    <row r="150" spans="2:9" x14ac:dyDescent="0.25">
      <c r="B150" s="133">
        <f>B147+1</f>
        <v>43558</v>
      </c>
      <c r="C150" s="111" t="s">
        <v>253</v>
      </c>
      <c r="D150" s="111" t="s">
        <v>274</v>
      </c>
      <c r="E150" s="109" t="s">
        <v>114</v>
      </c>
      <c r="F150" s="109" t="s">
        <v>343</v>
      </c>
      <c r="G150" s="109" t="s">
        <v>260</v>
      </c>
      <c r="H150" s="131">
        <v>1</v>
      </c>
      <c r="I150" s="132"/>
    </row>
    <row r="151" spans="2:9" x14ac:dyDescent="0.25">
      <c r="B151" s="133">
        <f>B150+1</f>
        <v>43559</v>
      </c>
      <c r="C151" s="111" t="s">
        <v>254</v>
      </c>
      <c r="D151" s="111" t="s">
        <v>352</v>
      </c>
      <c r="E151" s="109" t="s">
        <v>120</v>
      </c>
      <c r="F151" s="109" t="s">
        <v>264</v>
      </c>
      <c r="G151" s="109" t="s">
        <v>344</v>
      </c>
      <c r="H151" s="131">
        <v>4</v>
      </c>
      <c r="I151" s="132"/>
    </row>
    <row r="152" spans="2:9" x14ac:dyDescent="0.25">
      <c r="B152" s="267">
        <f>B151+1</f>
        <v>43560</v>
      </c>
      <c r="C152" s="268" t="s">
        <v>241</v>
      </c>
      <c r="D152" s="268" t="s">
        <v>258</v>
      </c>
      <c r="E152" s="269" t="s">
        <v>130</v>
      </c>
      <c r="F152" s="109" t="s">
        <v>305</v>
      </c>
      <c r="G152" s="109" t="s">
        <v>259</v>
      </c>
      <c r="H152" s="270">
        <v>2</v>
      </c>
      <c r="I152" s="132"/>
    </row>
    <row r="153" spans="2:9" x14ac:dyDescent="0.25">
      <c r="B153" s="267"/>
      <c r="C153" s="268"/>
      <c r="D153" s="268"/>
      <c r="E153" s="269"/>
      <c r="F153" s="109" t="s">
        <v>321</v>
      </c>
      <c r="G153" s="109" t="s">
        <v>320</v>
      </c>
      <c r="H153" s="270"/>
      <c r="I153" s="132"/>
    </row>
    <row r="154" spans="2:9" x14ac:dyDescent="0.25">
      <c r="B154" s="274">
        <f>B152+1</f>
        <v>43561</v>
      </c>
      <c r="C154" s="271" t="s">
        <v>246</v>
      </c>
      <c r="D154" s="111" t="s">
        <v>261</v>
      </c>
      <c r="E154" s="109" t="s">
        <v>132</v>
      </c>
      <c r="F154" s="109" t="s">
        <v>321</v>
      </c>
      <c r="G154" s="109" t="s">
        <v>244</v>
      </c>
      <c r="H154" s="131">
        <v>2</v>
      </c>
      <c r="I154" s="132"/>
    </row>
    <row r="155" spans="2:9" ht="29.25" customHeight="1" x14ac:dyDescent="0.25">
      <c r="B155" s="275"/>
      <c r="C155" s="272"/>
      <c r="D155" s="111" t="s">
        <v>350</v>
      </c>
      <c r="E155" s="109" t="s">
        <v>8</v>
      </c>
      <c r="F155" s="109" t="s">
        <v>248</v>
      </c>
      <c r="G155" s="109" t="s">
        <v>263</v>
      </c>
      <c r="H155" s="131">
        <v>2</v>
      </c>
      <c r="I155" s="132"/>
    </row>
    <row r="156" spans="2:9" x14ac:dyDescent="0.25">
      <c r="B156" s="276"/>
      <c r="C156" s="273"/>
      <c r="D156" s="111" t="s">
        <v>340</v>
      </c>
      <c r="E156" s="109" t="s">
        <v>110</v>
      </c>
      <c r="F156" s="109" t="s">
        <v>248</v>
      </c>
      <c r="G156" s="109" t="s">
        <v>263</v>
      </c>
      <c r="H156" s="131">
        <v>2</v>
      </c>
      <c r="I156" s="132"/>
    </row>
    <row r="157" spans="2:9" x14ac:dyDescent="0.25">
      <c r="B157" s="181">
        <f>B154+1</f>
        <v>43562</v>
      </c>
      <c r="C157" s="182" t="s">
        <v>250</v>
      </c>
      <c r="D157" s="182"/>
      <c r="E157" s="183"/>
      <c r="F157" s="183"/>
      <c r="G157" s="183"/>
      <c r="H157" s="184"/>
      <c r="I157" s="185"/>
    </row>
    <row r="158" spans="2:9" x14ac:dyDescent="0.25">
      <c r="B158" s="274">
        <f>B157+1</f>
        <v>43563</v>
      </c>
      <c r="C158" s="271" t="s">
        <v>251</v>
      </c>
      <c r="D158" s="111" t="s">
        <v>351</v>
      </c>
      <c r="E158" s="109" t="s">
        <v>110</v>
      </c>
      <c r="F158" s="109" t="s">
        <v>264</v>
      </c>
      <c r="G158" s="109" t="s">
        <v>265</v>
      </c>
      <c r="H158" s="131">
        <v>2</v>
      </c>
      <c r="I158" s="132"/>
    </row>
    <row r="159" spans="2:9" x14ac:dyDescent="0.25">
      <c r="B159" s="275"/>
      <c r="C159" s="272"/>
      <c r="D159" s="268" t="s">
        <v>266</v>
      </c>
      <c r="E159" s="269" t="s">
        <v>107</v>
      </c>
      <c r="F159" s="109" t="s">
        <v>305</v>
      </c>
      <c r="G159" s="109" t="s">
        <v>267</v>
      </c>
      <c r="H159" s="270">
        <v>1.5</v>
      </c>
      <c r="I159" s="132"/>
    </row>
    <row r="160" spans="2:9" x14ac:dyDescent="0.25">
      <c r="B160" s="275"/>
      <c r="C160" s="272"/>
      <c r="D160" s="268"/>
      <c r="E160" s="269"/>
      <c r="F160" s="109" t="s">
        <v>264</v>
      </c>
      <c r="G160" s="109" t="s">
        <v>259</v>
      </c>
      <c r="H160" s="270"/>
      <c r="I160" s="132"/>
    </row>
    <row r="161" spans="1:9" x14ac:dyDescent="0.25">
      <c r="B161" s="275"/>
      <c r="C161" s="272"/>
      <c r="D161" s="111" t="s">
        <v>268</v>
      </c>
      <c r="E161" s="109" t="s">
        <v>8</v>
      </c>
      <c r="F161" s="109" t="s">
        <v>323</v>
      </c>
      <c r="G161" s="109" t="s">
        <v>260</v>
      </c>
      <c r="H161" s="131">
        <v>1</v>
      </c>
      <c r="I161" s="132"/>
    </row>
    <row r="162" spans="1:9" x14ac:dyDescent="0.25">
      <c r="B162" s="276"/>
      <c r="C162" s="273"/>
      <c r="D162" s="111" t="s">
        <v>19</v>
      </c>
      <c r="E162" s="109" t="s">
        <v>118</v>
      </c>
      <c r="F162" s="109" t="s">
        <v>324</v>
      </c>
      <c r="G162" s="109" t="s">
        <v>269</v>
      </c>
      <c r="H162" s="131">
        <v>1</v>
      </c>
      <c r="I162" s="132"/>
    </row>
    <row r="163" spans="1:9" x14ac:dyDescent="0.25">
      <c r="B163" s="267">
        <f>B158+1</f>
        <v>43564</v>
      </c>
      <c r="C163" s="268" t="s">
        <v>252</v>
      </c>
      <c r="D163" s="268" t="s">
        <v>21</v>
      </c>
      <c r="E163" s="269" t="s">
        <v>116</v>
      </c>
      <c r="F163" s="109" t="s">
        <v>264</v>
      </c>
      <c r="G163" s="109" t="s">
        <v>270</v>
      </c>
      <c r="H163" s="270">
        <v>1.5</v>
      </c>
      <c r="I163" s="132"/>
    </row>
    <row r="164" spans="1:9" x14ac:dyDescent="0.25">
      <c r="B164" s="267"/>
      <c r="C164" s="268"/>
      <c r="D164" s="268"/>
      <c r="E164" s="269"/>
      <c r="F164" s="109" t="s">
        <v>305</v>
      </c>
      <c r="G164" s="109" t="s">
        <v>271</v>
      </c>
      <c r="H164" s="270"/>
      <c r="I164" s="132"/>
    </row>
    <row r="165" spans="1:9" x14ac:dyDescent="0.25">
      <c r="B165" s="267"/>
      <c r="C165" s="268"/>
      <c r="D165" s="111" t="s">
        <v>272</v>
      </c>
      <c r="E165" s="109" t="s">
        <v>118</v>
      </c>
      <c r="F165" s="109" t="s">
        <v>325</v>
      </c>
      <c r="G165" s="109" t="s">
        <v>273</v>
      </c>
      <c r="H165" s="131">
        <v>1</v>
      </c>
      <c r="I165" s="132"/>
    </row>
    <row r="166" spans="1:9" x14ac:dyDescent="0.25">
      <c r="B166" s="133">
        <f>B163+1</f>
        <v>43565</v>
      </c>
      <c r="C166" s="111" t="s">
        <v>253</v>
      </c>
      <c r="D166" s="111" t="s">
        <v>274</v>
      </c>
      <c r="E166" s="109" t="s">
        <v>114</v>
      </c>
      <c r="F166" s="109" t="s">
        <v>326</v>
      </c>
      <c r="G166" s="109" t="s">
        <v>260</v>
      </c>
      <c r="H166" s="131">
        <v>1</v>
      </c>
      <c r="I166" s="132"/>
    </row>
    <row r="167" spans="1:9" x14ac:dyDescent="0.25">
      <c r="A167" s="243" t="s">
        <v>286</v>
      </c>
      <c r="B167" s="267">
        <f>B166+1</f>
        <v>43566</v>
      </c>
      <c r="C167" s="271" t="s">
        <v>254</v>
      </c>
      <c r="D167" s="111" t="s">
        <v>255</v>
      </c>
      <c r="E167" s="109" t="s">
        <v>110</v>
      </c>
      <c r="F167" s="271" t="s">
        <v>16</v>
      </c>
      <c r="G167" s="109" t="s">
        <v>301</v>
      </c>
      <c r="H167" s="131">
        <v>2</v>
      </c>
      <c r="I167" s="285" t="s">
        <v>341</v>
      </c>
    </row>
    <row r="168" spans="1:9" x14ac:dyDescent="0.25">
      <c r="A168" s="243"/>
      <c r="B168" s="267"/>
      <c r="C168" s="272"/>
      <c r="D168" s="207" t="s">
        <v>256</v>
      </c>
      <c r="E168" s="208" t="s">
        <v>105</v>
      </c>
      <c r="F168" s="272"/>
      <c r="G168" s="209" t="s">
        <v>313</v>
      </c>
      <c r="H168" s="210">
        <v>1.5</v>
      </c>
      <c r="I168" s="286"/>
    </row>
    <row r="169" spans="1:9" x14ac:dyDescent="0.25">
      <c r="A169" s="243"/>
      <c r="B169" s="267"/>
      <c r="C169" s="272"/>
      <c r="D169" s="111" t="s">
        <v>257</v>
      </c>
      <c r="E169" s="109" t="s">
        <v>134</v>
      </c>
      <c r="F169" s="268"/>
      <c r="G169" s="109" t="s">
        <v>303</v>
      </c>
      <c r="H169" s="131">
        <v>1.5</v>
      </c>
      <c r="I169" s="287"/>
    </row>
    <row r="170" spans="1:9" x14ac:dyDescent="0.25">
      <c r="A170" s="243"/>
      <c r="B170" s="267"/>
      <c r="C170" s="273"/>
      <c r="D170" s="218" t="s">
        <v>342</v>
      </c>
      <c r="E170" s="110" t="s">
        <v>110</v>
      </c>
      <c r="F170" s="273"/>
      <c r="G170" s="110" t="s">
        <v>314</v>
      </c>
      <c r="H170" s="219">
        <v>1</v>
      </c>
      <c r="I170" s="288"/>
    </row>
    <row r="171" spans="1:9" x14ac:dyDescent="0.25">
      <c r="B171" s="275">
        <f>B167+1</f>
        <v>43567</v>
      </c>
      <c r="C171" s="271" t="s">
        <v>241</v>
      </c>
      <c r="D171" s="111" t="s">
        <v>352</v>
      </c>
      <c r="E171" s="109" t="s">
        <v>376</v>
      </c>
      <c r="F171" s="109" t="s">
        <v>345</v>
      </c>
      <c r="G171" s="109" t="s">
        <v>344</v>
      </c>
      <c r="H171" s="131">
        <v>4</v>
      </c>
      <c r="I171" s="132"/>
    </row>
    <row r="172" spans="1:9" x14ac:dyDescent="0.25">
      <c r="B172" s="275"/>
      <c r="C172" s="272"/>
      <c r="D172" s="268" t="s">
        <v>242</v>
      </c>
      <c r="E172" s="269" t="s">
        <v>112</v>
      </c>
      <c r="F172" s="109" t="s">
        <v>319</v>
      </c>
      <c r="G172" s="109" t="s">
        <v>244</v>
      </c>
      <c r="H172" s="270">
        <v>3</v>
      </c>
      <c r="I172" s="132"/>
    </row>
    <row r="173" spans="1:9" x14ac:dyDescent="0.25">
      <c r="B173" s="276"/>
      <c r="C173" s="273"/>
      <c r="D173" s="268"/>
      <c r="E173" s="269"/>
      <c r="F173" s="109" t="s">
        <v>243</v>
      </c>
      <c r="G173" s="109" t="s">
        <v>245</v>
      </c>
      <c r="H173" s="270"/>
      <c r="I173" s="132"/>
    </row>
    <row r="174" spans="1:9" x14ac:dyDescent="0.25">
      <c r="B174" s="133">
        <f>B171+1</f>
        <v>43568</v>
      </c>
      <c r="C174" s="111" t="s">
        <v>246</v>
      </c>
      <c r="D174" s="111" t="s">
        <v>247</v>
      </c>
      <c r="E174" s="109" t="s">
        <v>112</v>
      </c>
      <c r="F174" s="109" t="s">
        <v>248</v>
      </c>
      <c r="G174" s="109" t="s">
        <v>249</v>
      </c>
      <c r="H174" s="131">
        <v>3</v>
      </c>
      <c r="I174" s="132"/>
    </row>
    <row r="175" spans="1:9" x14ac:dyDescent="0.25">
      <c r="B175" s="181">
        <f>B174+1</f>
        <v>43569</v>
      </c>
      <c r="C175" s="182" t="s">
        <v>250</v>
      </c>
      <c r="D175" s="182"/>
      <c r="E175" s="183"/>
      <c r="F175" s="183"/>
      <c r="G175" s="183"/>
      <c r="H175" s="184"/>
      <c r="I175" s="185"/>
    </row>
    <row r="176" spans="1:9" x14ac:dyDescent="0.25">
      <c r="B176" s="274">
        <f>B175+1</f>
        <v>43570</v>
      </c>
      <c r="C176" s="271" t="s">
        <v>251</v>
      </c>
      <c r="D176" s="111" t="s">
        <v>351</v>
      </c>
      <c r="E176" s="109" t="s">
        <v>110</v>
      </c>
      <c r="F176" s="109" t="s">
        <v>264</v>
      </c>
      <c r="G176" s="109" t="s">
        <v>265</v>
      </c>
      <c r="H176" s="131">
        <v>2</v>
      </c>
      <c r="I176" s="132"/>
    </row>
    <row r="177" spans="2:9" x14ac:dyDescent="0.25">
      <c r="B177" s="275"/>
      <c r="C177" s="272"/>
      <c r="D177" s="271" t="s">
        <v>266</v>
      </c>
      <c r="E177" s="269" t="s">
        <v>107</v>
      </c>
      <c r="F177" s="109" t="s">
        <v>305</v>
      </c>
      <c r="G177" s="109" t="s">
        <v>267</v>
      </c>
      <c r="H177" s="270">
        <v>1.5</v>
      </c>
      <c r="I177" s="132"/>
    </row>
    <row r="178" spans="2:9" x14ac:dyDescent="0.25">
      <c r="B178" s="275"/>
      <c r="C178" s="272"/>
      <c r="D178" s="273"/>
      <c r="E178" s="269"/>
      <c r="F178" s="109" t="s">
        <v>264</v>
      </c>
      <c r="G178" s="109" t="s">
        <v>260</v>
      </c>
      <c r="H178" s="270"/>
      <c r="I178" s="132"/>
    </row>
    <row r="179" spans="2:9" x14ac:dyDescent="0.25">
      <c r="B179" s="276"/>
      <c r="C179" s="273"/>
      <c r="D179" s="111" t="s">
        <v>19</v>
      </c>
      <c r="E179" s="109" t="s">
        <v>118</v>
      </c>
      <c r="F179" s="109" t="s">
        <v>324</v>
      </c>
      <c r="G179" s="109" t="s">
        <v>259</v>
      </c>
      <c r="H179" s="131">
        <v>1</v>
      </c>
      <c r="I179" s="132"/>
    </row>
    <row r="180" spans="2:9" x14ac:dyDescent="0.25">
      <c r="B180" s="274">
        <f>B176+1</f>
        <v>43571</v>
      </c>
      <c r="C180" s="271" t="s">
        <v>252</v>
      </c>
      <c r="D180" s="271" t="s">
        <v>21</v>
      </c>
      <c r="E180" s="269" t="s">
        <v>116</v>
      </c>
      <c r="F180" s="109" t="s">
        <v>264</v>
      </c>
      <c r="G180" s="109" t="s">
        <v>270</v>
      </c>
      <c r="H180" s="270">
        <v>1.5</v>
      </c>
      <c r="I180" s="132"/>
    </row>
    <row r="181" spans="2:9" x14ac:dyDescent="0.25">
      <c r="B181" s="275"/>
      <c r="C181" s="272"/>
      <c r="D181" s="273"/>
      <c r="E181" s="269"/>
      <c r="F181" s="109" t="s">
        <v>305</v>
      </c>
      <c r="G181" s="109" t="s">
        <v>271</v>
      </c>
      <c r="H181" s="270"/>
      <c r="I181" s="132"/>
    </row>
    <row r="182" spans="2:9" x14ac:dyDescent="0.25">
      <c r="B182" s="276"/>
      <c r="C182" s="273"/>
      <c r="D182" s="111" t="s">
        <v>272</v>
      </c>
      <c r="E182" s="109" t="s">
        <v>118</v>
      </c>
      <c r="F182" s="109" t="s">
        <v>325</v>
      </c>
      <c r="G182" s="109" t="s">
        <v>273</v>
      </c>
      <c r="H182" s="131">
        <v>1</v>
      </c>
      <c r="I182" s="132"/>
    </row>
    <row r="183" spans="2:9" x14ac:dyDescent="0.25">
      <c r="B183" s="133">
        <f>B180+1</f>
        <v>43572</v>
      </c>
      <c r="C183" s="111" t="s">
        <v>253</v>
      </c>
      <c r="D183" s="111" t="s">
        <v>274</v>
      </c>
      <c r="E183" s="109" t="s">
        <v>114</v>
      </c>
      <c r="F183" s="109" t="s">
        <v>346</v>
      </c>
      <c r="G183" s="109" t="s">
        <v>260</v>
      </c>
      <c r="H183" s="131">
        <v>1</v>
      </c>
      <c r="I183" s="132"/>
    </row>
    <row r="184" spans="2:9" x14ac:dyDescent="0.25">
      <c r="B184" s="134">
        <f t="shared" ref="B184:B192" si="1">B183+1</f>
        <v>43573</v>
      </c>
      <c r="C184" s="137" t="s">
        <v>254</v>
      </c>
      <c r="D184" s="281" t="s">
        <v>353</v>
      </c>
      <c r="E184" s="135"/>
      <c r="F184" s="135"/>
      <c r="G184" s="135"/>
      <c r="H184" s="136"/>
      <c r="I184" s="132"/>
    </row>
    <row r="185" spans="2:9" x14ac:dyDescent="0.25">
      <c r="B185" s="134">
        <f t="shared" si="1"/>
        <v>43574</v>
      </c>
      <c r="C185" s="137" t="s">
        <v>241</v>
      </c>
      <c r="D185" s="282"/>
      <c r="E185" s="135"/>
      <c r="F185" s="135"/>
      <c r="G185" s="135"/>
      <c r="H185" s="136"/>
      <c r="I185" s="132"/>
    </row>
    <row r="186" spans="2:9" x14ac:dyDescent="0.25">
      <c r="B186" s="134">
        <f t="shared" si="1"/>
        <v>43575</v>
      </c>
      <c r="C186" s="137" t="s">
        <v>246</v>
      </c>
      <c r="D186" s="282"/>
      <c r="E186" s="135"/>
      <c r="F186" s="135"/>
      <c r="G186" s="135"/>
      <c r="H186" s="136"/>
      <c r="I186" s="132"/>
    </row>
    <row r="187" spans="2:9" x14ac:dyDescent="0.25">
      <c r="B187" s="189">
        <f t="shared" si="1"/>
        <v>43576</v>
      </c>
      <c r="C187" s="190" t="s">
        <v>250</v>
      </c>
      <c r="D187" s="283"/>
      <c r="E187" s="191"/>
      <c r="F187" s="191"/>
      <c r="G187" s="191"/>
      <c r="H187" s="192"/>
      <c r="I187" s="185"/>
    </row>
    <row r="188" spans="2:9" x14ac:dyDescent="0.25">
      <c r="B188" s="134">
        <f t="shared" si="1"/>
        <v>43577</v>
      </c>
      <c r="C188" s="137" t="s">
        <v>251</v>
      </c>
      <c r="D188" s="282"/>
      <c r="E188" s="135"/>
      <c r="F188" s="135"/>
      <c r="G188" s="135"/>
      <c r="H188" s="136"/>
      <c r="I188" s="132"/>
    </row>
    <row r="189" spans="2:9" x14ac:dyDescent="0.25">
      <c r="B189" s="134">
        <f t="shared" si="1"/>
        <v>43578</v>
      </c>
      <c r="C189" s="137" t="s">
        <v>252</v>
      </c>
      <c r="D189" s="284"/>
      <c r="E189" s="135"/>
      <c r="F189" s="135"/>
      <c r="G189" s="135"/>
      <c r="H189" s="136"/>
      <c r="I189" s="132"/>
    </row>
    <row r="190" spans="2:9" x14ac:dyDescent="0.25">
      <c r="B190" s="134">
        <f t="shared" si="1"/>
        <v>43579</v>
      </c>
      <c r="C190" s="137" t="s">
        <v>253</v>
      </c>
      <c r="D190" s="137"/>
      <c r="E190" s="135"/>
      <c r="F190" s="135"/>
      <c r="G190" s="135"/>
      <c r="H190" s="136"/>
      <c r="I190" s="132"/>
    </row>
    <row r="191" spans="2:9" x14ac:dyDescent="0.25">
      <c r="B191" s="134">
        <f t="shared" si="1"/>
        <v>43580</v>
      </c>
      <c r="C191" s="137" t="s">
        <v>347</v>
      </c>
      <c r="D191" s="137" t="s">
        <v>354</v>
      </c>
      <c r="E191" s="135"/>
      <c r="F191" s="135"/>
      <c r="G191" s="135"/>
      <c r="H191" s="136"/>
      <c r="I191" s="132"/>
    </row>
    <row r="192" spans="2:9" x14ac:dyDescent="0.25">
      <c r="B192" s="274">
        <f t="shared" si="1"/>
        <v>43581</v>
      </c>
      <c r="C192" s="271" t="s">
        <v>241</v>
      </c>
      <c r="D192" s="271" t="s">
        <v>242</v>
      </c>
      <c r="E192" s="269" t="s">
        <v>112</v>
      </c>
      <c r="F192" s="109" t="s">
        <v>348</v>
      </c>
      <c r="G192" s="109" t="s">
        <v>244</v>
      </c>
      <c r="H192" s="270">
        <v>3</v>
      </c>
      <c r="I192" s="132"/>
    </row>
    <row r="193" spans="2:9" x14ac:dyDescent="0.25">
      <c r="B193" s="276"/>
      <c r="C193" s="273"/>
      <c r="D193" s="273"/>
      <c r="E193" s="269"/>
      <c r="F193" s="109" t="s">
        <v>349</v>
      </c>
      <c r="G193" s="109" t="s">
        <v>245</v>
      </c>
      <c r="H193" s="270"/>
      <c r="I193" s="132"/>
    </row>
    <row r="194" spans="2:9" x14ac:dyDescent="0.25">
      <c r="B194" s="133">
        <f>B192+1</f>
        <v>43582</v>
      </c>
      <c r="C194" s="111" t="s">
        <v>246</v>
      </c>
      <c r="D194" s="111" t="s">
        <v>247</v>
      </c>
      <c r="E194" s="109" t="s">
        <v>112</v>
      </c>
      <c r="F194" s="109" t="s">
        <v>309</v>
      </c>
      <c r="G194" s="109" t="s">
        <v>249</v>
      </c>
      <c r="H194" s="131">
        <v>3</v>
      </c>
      <c r="I194" s="132"/>
    </row>
    <row r="195" spans="2:9" x14ac:dyDescent="0.25">
      <c r="B195" s="181">
        <f>B194+1</f>
        <v>43583</v>
      </c>
      <c r="C195" s="182" t="s">
        <v>250</v>
      </c>
      <c r="D195" s="182"/>
      <c r="E195" s="183"/>
      <c r="F195" s="183"/>
      <c r="G195" s="183"/>
      <c r="H195" s="184"/>
      <c r="I195" s="185"/>
    </row>
    <row r="196" spans="2:9" x14ac:dyDescent="0.25">
      <c r="B196" s="133">
        <f>B195+1</f>
        <v>43584</v>
      </c>
      <c r="C196" s="111" t="s">
        <v>251</v>
      </c>
      <c r="D196" s="111"/>
      <c r="E196" s="109"/>
      <c r="F196" s="109"/>
      <c r="G196" s="109"/>
      <c r="H196" s="131"/>
      <c r="I196" s="132"/>
    </row>
    <row r="197" spans="2:9" x14ac:dyDescent="0.25">
      <c r="B197" s="133">
        <f>B196+1</f>
        <v>43585</v>
      </c>
      <c r="C197" s="111" t="s">
        <v>252</v>
      </c>
      <c r="D197" s="111"/>
      <c r="E197" s="109"/>
      <c r="F197" s="109"/>
      <c r="G197" s="109"/>
      <c r="H197" s="131"/>
      <c r="I197" s="132"/>
    </row>
    <row r="198" spans="2:9" x14ac:dyDescent="0.25">
      <c r="B198" s="140">
        <v>43586</v>
      </c>
      <c r="C198" s="145" t="s">
        <v>253</v>
      </c>
      <c r="D198" s="141" t="s">
        <v>354</v>
      </c>
      <c r="E198" s="142"/>
      <c r="F198" s="142"/>
      <c r="G198" s="142"/>
      <c r="H198" s="143"/>
      <c r="I198" s="144"/>
    </row>
    <row r="199" spans="2:9" x14ac:dyDescent="0.25">
      <c r="B199" s="140">
        <f>B198+1</f>
        <v>43587</v>
      </c>
      <c r="C199" s="145" t="s">
        <v>254</v>
      </c>
      <c r="D199" s="145"/>
      <c r="E199" s="142"/>
      <c r="F199" s="142"/>
      <c r="G199" s="142"/>
      <c r="H199" s="143"/>
      <c r="I199" s="144"/>
    </row>
    <row r="200" spans="2:9" x14ac:dyDescent="0.25">
      <c r="B200" s="277">
        <f>B199+1</f>
        <v>43588</v>
      </c>
      <c r="C200" s="278" t="s">
        <v>241</v>
      </c>
      <c r="D200" s="278" t="s">
        <v>242</v>
      </c>
      <c r="E200" s="279" t="s">
        <v>112</v>
      </c>
      <c r="F200" s="142" t="s">
        <v>319</v>
      </c>
      <c r="G200" s="142" t="s">
        <v>244</v>
      </c>
      <c r="H200" s="280">
        <v>3</v>
      </c>
      <c r="I200" s="144"/>
    </row>
    <row r="201" spans="2:9" x14ac:dyDescent="0.25">
      <c r="B201" s="277"/>
      <c r="C201" s="278"/>
      <c r="D201" s="278"/>
      <c r="E201" s="279"/>
      <c r="F201" s="142" t="s">
        <v>243</v>
      </c>
      <c r="G201" s="142" t="s">
        <v>245</v>
      </c>
      <c r="H201" s="280"/>
      <c r="I201" s="144"/>
    </row>
    <row r="202" spans="2:9" x14ac:dyDescent="0.25">
      <c r="B202" s="140">
        <f>B200+1</f>
        <v>43589</v>
      </c>
      <c r="C202" s="145" t="s">
        <v>246</v>
      </c>
      <c r="D202" s="145" t="s">
        <v>247</v>
      </c>
      <c r="E202" s="142" t="s">
        <v>112</v>
      </c>
      <c r="F202" s="142" t="s">
        <v>309</v>
      </c>
      <c r="G202" s="142" t="s">
        <v>249</v>
      </c>
      <c r="H202" s="143">
        <v>3</v>
      </c>
      <c r="I202" s="144"/>
    </row>
    <row r="203" spans="2:9" x14ac:dyDescent="0.25">
      <c r="B203" s="181">
        <f>B202+1</f>
        <v>43590</v>
      </c>
      <c r="C203" s="182" t="s">
        <v>250</v>
      </c>
      <c r="D203" s="182"/>
      <c r="E203" s="183"/>
      <c r="F203" s="183"/>
      <c r="G203" s="183"/>
      <c r="H203" s="184"/>
      <c r="I203" s="185"/>
    </row>
    <row r="204" spans="2:9" x14ac:dyDescent="0.25">
      <c r="B204" s="277">
        <f>B203+1</f>
        <v>43591</v>
      </c>
      <c r="C204" s="278" t="s">
        <v>251</v>
      </c>
      <c r="D204" s="145" t="s">
        <v>351</v>
      </c>
      <c r="E204" s="142" t="s">
        <v>110</v>
      </c>
      <c r="F204" s="142" t="s">
        <v>264</v>
      </c>
      <c r="G204" s="142" t="s">
        <v>265</v>
      </c>
      <c r="H204" s="143">
        <v>2</v>
      </c>
      <c r="I204" s="144"/>
    </row>
    <row r="205" spans="2:9" x14ac:dyDescent="0.25">
      <c r="B205" s="277"/>
      <c r="C205" s="278"/>
      <c r="D205" s="278" t="s">
        <v>266</v>
      </c>
      <c r="E205" s="279" t="s">
        <v>107</v>
      </c>
      <c r="F205" s="142" t="s">
        <v>305</v>
      </c>
      <c r="G205" s="142" t="s">
        <v>267</v>
      </c>
      <c r="H205" s="280">
        <v>1.5</v>
      </c>
      <c r="I205" s="144"/>
    </row>
    <row r="206" spans="2:9" x14ac:dyDescent="0.25">
      <c r="B206" s="277"/>
      <c r="C206" s="278"/>
      <c r="D206" s="278"/>
      <c r="E206" s="279"/>
      <c r="F206" s="142" t="s">
        <v>264</v>
      </c>
      <c r="G206" s="142" t="s">
        <v>259</v>
      </c>
      <c r="H206" s="280"/>
      <c r="I206" s="144"/>
    </row>
    <row r="207" spans="2:9" x14ac:dyDescent="0.25">
      <c r="B207" s="277"/>
      <c r="C207" s="278"/>
      <c r="D207" s="145" t="s">
        <v>19</v>
      </c>
      <c r="E207" s="142" t="s">
        <v>118</v>
      </c>
      <c r="F207" s="142" t="s">
        <v>324</v>
      </c>
      <c r="G207" s="142" t="s">
        <v>269</v>
      </c>
      <c r="H207" s="143">
        <v>1</v>
      </c>
      <c r="I207" s="144"/>
    </row>
    <row r="208" spans="2:9" x14ac:dyDescent="0.25">
      <c r="B208" s="277">
        <f>B204+1</f>
        <v>43592</v>
      </c>
      <c r="C208" s="278" t="s">
        <v>252</v>
      </c>
      <c r="D208" s="278" t="s">
        <v>21</v>
      </c>
      <c r="E208" s="279" t="s">
        <v>116</v>
      </c>
      <c r="F208" s="142" t="s">
        <v>264</v>
      </c>
      <c r="G208" s="142" t="s">
        <v>270</v>
      </c>
      <c r="H208" s="280">
        <v>1.5</v>
      </c>
      <c r="I208" s="144"/>
    </row>
    <row r="209" spans="1:9" x14ac:dyDescent="0.25">
      <c r="B209" s="277"/>
      <c r="C209" s="278"/>
      <c r="D209" s="278"/>
      <c r="E209" s="279"/>
      <c r="F209" s="142" t="s">
        <v>305</v>
      </c>
      <c r="G209" s="142" t="s">
        <v>271</v>
      </c>
      <c r="H209" s="280"/>
      <c r="I209" s="144"/>
    </row>
    <row r="210" spans="1:9" x14ac:dyDescent="0.25">
      <c r="B210" s="277"/>
      <c r="C210" s="278"/>
      <c r="D210" s="145" t="s">
        <v>272</v>
      </c>
      <c r="E210" s="142" t="s">
        <v>118</v>
      </c>
      <c r="F210" s="142" t="s">
        <v>325</v>
      </c>
      <c r="G210" s="142" t="s">
        <v>273</v>
      </c>
      <c r="H210" s="143">
        <v>1</v>
      </c>
      <c r="I210" s="144"/>
    </row>
    <row r="211" spans="1:9" x14ac:dyDescent="0.25">
      <c r="B211" s="140">
        <f>B208+1</f>
        <v>43593</v>
      </c>
      <c r="C211" s="145" t="s">
        <v>253</v>
      </c>
      <c r="D211" s="145" t="s">
        <v>274</v>
      </c>
      <c r="E211" s="142" t="s">
        <v>114</v>
      </c>
      <c r="F211" s="142" t="s">
        <v>343</v>
      </c>
      <c r="G211" s="142" t="s">
        <v>260</v>
      </c>
      <c r="H211" s="143">
        <v>1</v>
      </c>
      <c r="I211" s="144"/>
    </row>
    <row r="212" spans="1:9" x14ac:dyDescent="0.25">
      <c r="A212" s="243" t="s">
        <v>286</v>
      </c>
      <c r="B212" s="277">
        <f>B211+1</f>
        <v>43594</v>
      </c>
      <c r="C212" s="278" t="s">
        <v>254</v>
      </c>
      <c r="D212" s="145" t="s">
        <v>255</v>
      </c>
      <c r="E212" s="142" t="s">
        <v>110</v>
      </c>
      <c r="F212" s="293" t="s">
        <v>16</v>
      </c>
      <c r="G212" s="142" t="s">
        <v>301</v>
      </c>
      <c r="H212" s="143">
        <v>2</v>
      </c>
      <c r="I212" s="296" t="s">
        <v>341</v>
      </c>
    </row>
    <row r="213" spans="1:9" x14ac:dyDescent="0.25">
      <c r="A213" s="243"/>
      <c r="B213" s="277"/>
      <c r="C213" s="278"/>
      <c r="D213" s="211" t="s">
        <v>256</v>
      </c>
      <c r="E213" s="212" t="s">
        <v>105</v>
      </c>
      <c r="F213" s="294"/>
      <c r="G213" s="213" t="s">
        <v>313</v>
      </c>
      <c r="H213" s="214">
        <v>1.5</v>
      </c>
      <c r="I213" s="297"/>
    </row>
    <row r="214" spans="1:9" x14ac:dyDescent="0.25">
      <c r="A214" s="243"/>
      <c r="B214" s="277"/>
      <c r="C214" s="278"/>
      <c r="D214" s="145" t="s">
        <v>257</v>
      </c>
      <c r="E214" s="142" t="s">
        <v>134</v>
      </c>
      <c r="F214" s="278"/>
      <c r="G214" s="142" t="s">
        <v>303</v>
      </c>
      <c r="H214" s="143">
        <v>1.5</v>
      </c>
      <c r="I214" s="298"/>
    </row>
    <row r="215" spans="1:9" x14ac:dyDescent="0.25">
      <c r="A215" s="243"/>
      <c r="B215" s="277"/>
      <c r="C215" s="278"/>
      <c r="D215" s="220" t="s">
        <v>342</v>
      </c>
      <c r="E215" s="146" t="s">
        <v>110</v>
      </c>
      <c r="F215" s="295"/>
      <c r="G215" s="146" t="s">
        <v>314</v>
      </c>
      <c r="H215" s="221">
        <v>1</v>
      </c>
      <c r="I215" s="299"/>
    </row>
    <row r="216" spans="1:9" x14ac:dyDescent="0.25">
      <c r="B216" s="277">
        <f>B212+1</f>
        <v>43595</v>
      </c>
      <c r="C216" s="278" t="s">
        <v>241</v>
      </c>
      <c r="D216" s="278" t="s">
        <v>258</v>
      </c>
      <c r="E216" s="279" t="s">
        <v>130</v>
      </c>
      <c r="F216" s="142" t="s">
        <v>305</v>
      </c>
      <c r="G216" s="142" t="s">
        <v>259</v>
      </c>
      <c r="H216" s="280">
        <v>2</v>
      </c>
      <c r="I216" s="144"/>
    </row>
    <row r="217" spans="1:9" x14ac:dyDescent="0.25">
      <c r="B217" s="277"/>
      <c r="C217" s="278"/>
      <c r="D217" s="278"/>
      <c r="E217" s="279"/>
      <c r="F217" s="142" t="s">
        <v>321</v>
      </c>
      <c r="G217" s="142" t="s">
        <v>320</v>
      </c>
      <c r="H217" s="280"/>
      <c r="I217" s="144"/>
    </row>
    <row r="218" spans="1:9" x14ac:dyDescent="0.25">
      <c r="B218" s="301">
        <f>B216+1</f>
        <v>43596</v>
      </c>
      <c r="C218" s="293" t="s">
        <v>246</v>
      </c>
      <c r="D218" s="145" t="s">
        <v>261</v>
      </c>
      <c r="E218" s="142" t="s">
        <v>132</v>
      </c>
      <c r="F218" s="142" t="s">
        <v>309</v>
      </c>
      <c r="G218" s="142" t="s">
        <v>244</v>
      </c>
      <c r="H218" s="143">
        <v>2</v>
      </c>
      <c r="I218" s="144"/>
    </row>
    <row r="219" spans="1:9" x14ac:dyDescent="0.25">
      <c r="B219" s="302"/>
      <c r="C219" s="294"/>
      <c r="D219" s="145" t="s">
        <v>350</v>
      </c>
      <c r="E219" s="142" t="s">
        <v>8</v>
      </c>
      <c r="F219" s="142" t="s">
        <v>248</v>
      </c>
      <c r="G219" s="142" t="s">
        <v>263</v>
      </c>
      <c r="H219" s="143">
        <v>2</v>
      </c>
      <c r="I219" s="144"/>
    </row>
    <row r="220" spans="1:9" x14ac:dyDescent="0.25">
      <c r="B220" s="303"/>
      <c r="C220" s="295"/>
      <c r="D220" s="145" t="s">
        <v>340</v>
      </c>
      <c r="E220" s="142" t="s">
        <v>110</v>
      </c>
      <c r="F220" s="142" t="s">
        <v>248</v>
      </c>
      <c r="G220" s="142" t="s">
        <v>263</v>
      </c>
      <c r="H220" s="143">
        <v>2</v>
      </c>
      <c r="I220" s="144"/>
    </row>
    <row r="221" spans="1:9" x14ac:dyDescent="0.25">
      <c r="B221" s="181">
        <f>B218+1</f>
        <v>43597</v>
      </c>
      <c r="C221" s="182" t="s">
        <v>250</v>
      </c>
      <c r="D221" s="182"/>
      <c r="E221" s="183"/>
      <c r="F221" s="183"/>
      <c r="G221" s="183"/>
      <c r="H221" s="184"/>
      <c r="I221" s="185"/>
    </row>
    <row r="222" spans="1:9" x14ac:dyDescent="0.25">
      <c r="B222" s="301">
        <f>B221+1</f>
        <v>43598</v>
      </c>
      <c r="C222" s="293" t="s">
        <v>251</v>
      </c>
      <c r="D222" s="145" t="s">
        <v>351</v>
      </c>
      <c r="E222" s="142" t="s">
        <v>110</v>
      </c>
      <c r="F222" s="142" t="s">
        <v>264</v>
      </c>
      <c r="G222" s="142" t="s">
        <v>265</v>
      </c>
      <c r="H222" s="143">
        <v>2</v>
      </c>
      <c r="I222" s="144"/>
    </row>
    <row r="223" spans="1:9" x14ac:dyDescent="0.25">
      <c r="B223" s="302"/>
      <c r="C223" s="294"/>
      <c r="D223" s="278" t="s">
        <v>266</v>
      </c>
      <c r="E223" s="279" t="s">
        <v>107</v>
      </c>
      <c r="F223" s="142" t="s">
        <v>305</v>
      </c>
      <c r="G223" s="142" t="s">
        <v>355</v>
      </c>
      <c r="H223" s="280">
        <v>1.5</v>
      </c>
      <c r="I223" s="144"/>
    </row>
    <row r="224" spans="1:9" x14ac:dyDescent="0.25">
      <c r="B224" s="302"/>
      <c r="C224" s="294"/>
      <c r="D224" s="278"/>
      <c r="E224" s="279"/>
      <c r="F224" s="142" t="s">
        <v>264</v>
      </c>
      <c r="G224" s="142" t="s">
        <v>356</v>
      </c>
      <c r="H224" s="280"/>
      <c r="I224" s="144"/>
    </row>
    <row r="225" spans="2:9" x14ac:dyDescent="0.25">
      <c r="B225" s="303"/>
      <c r="C225" s="295"/>
      <c r="D225" s="145" t="s">
        <v>268</v>
      </c>
      <c r="E225" s="142" t="s">
        <v>8</v>
      </c>
      <c r="F225" s="142" t="s">
        <v>248</v>
      </c>
      <c r="G225" s="142" t="s">
        <v>263</v>
      </c>
      <c r="H225" s="143">
        <v>2</v>
      </c>
      <c r="I225" s="144"/>
    </row>
    <row r="226" spans="2:9" x14ac:dyDescent="0.25">
      <c r="B226" s="277">
        <f>B222+1</f>
        <v>43599</v>
      </c>
      <c r="C226" s="278" t="s">
        <v>252</v>
      </c>
      <c r="D226" s="278" t="s">
        <v>21</v>
      </c>
      <c r="E226" s="279" t="s">
        <v>116</v>
      </c>
      <c r="F226" s="142" t="s">
        <v>264</v>
      </c>
      <c r="G226" s="142" t="s">
        <v>356</v>
      </c>
      <c r="H226" s="280">
        <v>1.5</v>
      </c>
      <c r="I226" s="144"/>
    </row>
    <row r="227" spans="2:9" x14ac:dyDescent="0.25">
      <c r="B227" s="277"/>
      <c r="C227" s="278"/>
      <c r="D227" s="278"/>
      <c r="E227" s="279"/>
      <c r="F227" s="142" t="s">
        <v>305</v>
      </c>
      <c r="G227" s="142" t="s">
        <v>357</v>
      </c>
      <c r="H227" s="280"/>
      <c r="I227" s="144"/>
    </row>
    <row r="228" spans="2:9" x14ac:dyDescent="0.25">
      <c r="B228" s="277"/>
      <c r="C228" s="278"/>
      <c r="D228" s="145" t="s">
        <v>272</v>
      </c>
      <c r="E228" s="142" t="s">
        <v>118</v>
      </c>
      <c r="F228" s="142" t="s">
        <v>325</v>
      </c>
      <c r="G228" s="142" t="s">
        <v>273</v>
      </c>
      <c r="H228" s="143">
        <v>1</v>
      </c>
      <c r="I228" s="144"/>
    </row>
    <row r="229" spans="2:9" x14ac:dyDescent="0.25">
      <c r="B229" s="140">
        <f>B226+1</f>
        <v>43600</v>
      </c>
      <c r="C229" s="145" t="s">
        <v>253</v>
      </c>
      <c r="D229" s="145" t="s">
        <v>274</v>
      </c>
      <c r="E229" s="142" t="s">
        <v>114</v>
      </c>
      <c r="F229" s="142" t="s">
        <v>326</v>
      </c>
      <c r="G229" s="142" t="s">
        <v>260</v>
      </c>
      <c r="H229" s="143">
        <v>1</v>
      </c>
      <c r="I229" s="144"/>
    </row>
    <row r="230" spans="2:9" x14ac:dyDescent="0.25">
      <c r="B230" s="140">
        <f>B229+1</f>
        <v>43601</v>
      </c>
      <c r="C230" s="145" t="s">
        <v>254</v>
      </c>
      <c r="D230" s="145"/>
      <c r="E230" s="142"/>
      <c r="F230" s="142"/>
      <c r="G230" s="142"/>
      <c r="H230" s="143"/>
      <c r="I230" s="144"/>
    </row>
    <row r="231" spans="2:9" x14ac:dyDescent="0.25">
      <c r="B231" s="277">
        <f>B230+1</f>
        <v>43602</v>
      </c>
      <c r="C231" s="278" t="s">
        <v>241</v>
      </c>
      <c r="D231" s="278" t="s">
        <v>242</v>
      </c>
      <c r="E231" s="279" t="s">
        <v>112</v>
      </c>
      <c r="F231" s="142" t="s">
        <v>319</v>
      </c>
      <c r="G231" s="142" t="s">
        <v>244</v>
      </c>
      <c r="H231" s="280">
        <v>3</v>
      </c>
      <c r="I231" s="144"/>
    </row>
    <row r="232" spans="2:9" x14ac:dyDescent="0.25">
      <c r="B232" s="277"/>
      <c r="C232" s="278"/>
      <c r="D232" s="278"/>
      <c r="E232" s="279"/>
      <c r="F232" s="142" t="s">
        <v>243</v>
      </c>
      <c r="G232" s="142" t="s">
        <v>245</v>
      </c>
      <c r="H232" s="280"/>
      <c r="I232" s="144"/>
    </row>
    <row r="233" spans="2:9" x14ac:dyDescent="0.25">
      <c r="B233" s="140">
        <f>B231+1</f>
        <v>43603</v>
      </c>
      <c r="C233" s="145" t="s">
        <v>246</v>
      </c>
      <c r="D233" s="145" t="s">
        <v>247</v>
      </c>
      <c r="E233" s="142" t="s">
        <v>112</v>
      </c>
      <c r="F233" s="142" t="s">
        <v>248</v>
      </c>
      <c r="G233" s="142" t="s">
        <v>249</v>
      </c>
      <c r="H233" s="143">
        <v>3</v>
      </c>
      <c r="I233" s="144"/>
    </row>
    <row r="234" spans="2:9" x14ac:dyDescent="0.25">
      <c r="B234" s="181">
        <f>B233+1</f>
        <v>43604</v>
      </c>
      <c r="C234" s="182" t="s">
        <v>250</v>
      </c>
      <c r="D234" s="182"/>
      <c r="E234" s="183"/>
      <c r="F234" s="183"/>
      <c r="G234" s="183"/>
      <c r="H234" s="184"/>
      <c r="I234" s="185"/>
    </row>
    <row r="235" spans="2:9" x14ac:dyDescent="0.25">
      <c r="B235" s="301">
        <f>B234+1</f>
        <v>43605</v>
      </c>
      <c r="C235" s="293" t="s">
        <v>251</v>
      </c>
      <c r="D235" s="145" t="s">
        <v>351</v>
      </c>
      <c r="E235" s="142" t="s">
        <v>110</v>
      </c>
      <c r="F235" s="142" t="s">
        <v>264</v>
      </c>
      <c r="G235" s="142" t="s">
        <v>265</v>
      </c>
      <c r="H235" s="143">
        <v>2</v>
      </c>
      <c r="I235" s="144"/>
    </row>
    <row r="236" spans="2:9" x14ac:dyDescent="0.25">
      <c r="B236" s="302"/>
      <c r="C236" s="294"/>
      <c r="D236" s="278" t="s">
        <v>266</v>
      </c>
      <c r="E236" s="279" t="s">
        <v>107</v>
      </c>
      <c r="F236" s="142" t="s">
        <v>305</v>
      </c>
      <c r="G236" s="142" t="s">
        <v>267</v>
      </c>
      <c r="H236" s="280">
        <v>1.5</v>
      </c>
      <c r="I236" s="144"/>
    </row>
    <row r="237" spans="2:9" x14ac:dyDescent="0.25">
      <c r="B237" s="302"/>
      <c r="C237" s="294"/>
      <c r="D237" s="278"/>
      <c r="E237" s="279"/>
      <c r="F237" s="142" t="s">
        <v>264</v>
      </c>
      <c r="G237" s="142" t="s">
        <v>259</v>
      </c>
      <c r="H237" s="280"/>
      <c r="I237" s="144"/>
    </row>
    <row r="238" spans="2:9" x14ac:dyDescent="0.25">
      <c r="B238" s="303"/>
      <c r="C238" s="295"/>
      <c r="D238" s="145" t="s">
        <v>19</v>
      </c>
      <c r="E238" s="142" t="s">
        <v>118</v>
      </c>
      <c r="F238" s="142" t="s">
        <v>324</v>
      </c>
      <c r="G238" s="142" t="s">
        <v>269</v>
      </c>
      <c r="H238" s="143">
        <v>1</v>
      </c>
      <c r="I238" s="144"/>
    </row>
    <row r="239" spans="2:9" x14ac:dyDescent="0.25">
      <c r="B239" s="277">
        <f>B235+1</f>
        <v>43606</v>
      </c>
      <c r="C239" s="278" t="s">
        <v>252</v>
      </c>
      <c r="D239" s="278" t="s">
        <v>21</v>
      </c>
      <c r="E239" s="279" t="s">
        <v>116</v>
      </c>
      <c r="F239" s="142" t="s">
        <v>264</v>
      </c>
      <c r="G239" s="142" t="s">
        <v>270</v>
      </c>
      <c r="H239" s="280">
        <v>1.5</v>
      </c>
      <c r="I239" s="144"/>
    </row>
    <row r="240" spans="2:9" x14ac:dyDescent="0.25">
      <c r="B240" s="277"/>
      <c r="C240" s="278"/>
      <c r="D240" s="278"/>
      <c r="E240" s="279"/>
      <c r="F240" s="142" t="s">
        <v>305</v>
      </c>
      <c r="G240" s="142" t="s">
        <v>271</v>
      </c>
      <c r="H240" s="280"/>
      <c r="I240" s="144"/>
    </row>
    <row r="241" spans="1:9" x14ac:dyDescent="0.25">
      <c r="B241" s="277"/>
      <c r="C241" s="278"/>
      <c r="D241" s="145" t="s">
        <v>272</v>
      </c>
      <c r="E241" s="142" t="s">
        <v>118</v>
      </c>
      <c r="F241" s="142" t="s">
        <v>325</v>
      </c>
      <c r="G241" s="142" t="s">
        <v>273</v>
      </c>
      <c r="H241" s="143">
        <v>1</v>
      </c>
      <c r="I241" s="144"/>
    </row>
    <row r="242" spans="1:9" x14ac:dyDescent="0.25">
      <c r="B242" s="277">
        <f>B239+1</f>
        <v>43607</v>
      </c>
      <c r="C242" s="278" t="s">
        <v>253</v>
      </c>
      <c r="D242" s="278" t="s">
        <v>274</v>
      </c>
      <c r="E242" s="279" t="s">
        <v>114</v>
      </c>
      <c r="F242" s="142" t="s">
        <v>305</v>
      </c>
      <c r="G242" s="279" t="s">
        <v>260</v>
      </c>
      <c r="H242" s="280">
        <v>1</v>
      </c>
      <c r="I242" s="144"/>
    </row>
    <row r="243" spans="1:9" x14ac:dyDescent="0.25">
      <c r="B243" s="277"/>
      <c r="C243" s="278"/>
      <c r="D243" s="278"/>
      <c r="E243" s="279"/>
      <c r="F243" s="142" t="s">
        <v>264</v>
      </c>
      <c r="G243" s="279"/>
      <c r="H243" s="280"/>
      <c r="I243" s="144"/>
    </row>
    <row r="244" spans="1:9" ht="15" customHeight="1" x14ac:dyDescent="0.25">
      <c r="A244" s="243" t="s">
        <v>286</v>
      </c>
      <c r="B244" s="277">
        <f>B242+1</f>
        <v>43608</v>
      </c>
      <c r="C244" s="278" t="s">
        <v>254</v>
      </c>
      <c r="D244" s="145" t="s">
        <v>255</v>
      </c>
      <c r="E244" s="142" t="s">
        <v>110</v>
      </c>
      <c r="F244" s="293" t="s">
        <v>16</v>
      </c>
      <c r="G244" s="142" t="s">
        <v>301</v>
      </c>
      <c r="H244" s="143">
        <v>2</v>
      </c>
      <c r="I244" s="296" t="s">
        <v>341</v>
      </c>
    </row>
    <row r="245" spans="1:9" x14ac:dyDescent="0.25">
      <c r="A245" s="243"/>
      <c r="B245" s="277"/>
      <c r="C245" s="278"/>
      <c r="D245" s="211" t="s">
        <v>256</v>
      </c>
      <c r="E245" s="212" t="s">
        <v>105</v>
      </c>
      <c r="F245" s="294"/>
      <c r="G245" s="213" t="s">
        <v>313</v>
      </c>
      <c r="H245" s="214">
        <v>1.5</v>
      </c>
      <c r="I245" s="297"/>
    </row>
    <row r="246" spans="1:9" x14ac:dyDescent="0.25">
      <c r="A246" s="243"/>
      <c r="B246" s="277"/>
      <c r="C246" s="278"/>
      <c r="D246" s="145" t="s">
        <v>257</v>
      </c>
      <c r="E246" s="142" t="s">
        <v>134</v>
      </c>
      <c r="F246" s="278"/>
      <c r="G246" s="142" t="s">
        <v>303</v>
      </c>
      <c r="H246" s="143">
        <v>1.5</v>
      </c>
      <c r="I246" s="298"/>
    </row>
    <row r="247" spans="1:9" x14ac:dyDescent="0.25">
      <c r="A247" s="243"/>
      <c r="B247" s="277"/>
      <c r="C247" s="278"/>
      <c r="D247" s="220" t="s">
        <v>342</v>
      </c>
      <c r="E247" s="146" t="s">
        <v>110</v>
      </c>
      <c r="F247" s="295"/>
      <c r="G247" s="146" t="s">
        <v>314</v>
      </c>
      <c r="H247" s="221">
        <v>1</v>
      </c>
      <c r="I247" s="299"/>
    </row>
    <row r="248" spans="1:9" x14ac:dyDescent="0.25">
      <c r="B248" s="277">
        <f>B244+1</f>
        <v>43609</v>
      </c>
      <c r="C248" s="278" t="s">
        <v>241</v>
      </c>
      <c r="D248" s="278" t="s">
        <v>258</v>
      </c>
      <c r="E248" s="279" t="s">
        <v>130</v>
      </c>
      <c r="F248" s="142" t="s">
        <v>305</v>
      </c>
      <c r="G248" s="142" t="s">
        <v>259</v>
      </c>
      <c r="H248" s="280">
        <v>2</v>
      </c>
      <c r="I248" s="144"/>
    </row>
    <row r="249" spans="1:9" x14ac:dyDescent="0.25">
      <c r="B249" s="277"/>
      <c r="C249" s="278"/>
      <c r="D249" s="278"/>
      <c r="E249" s="279"/>
      <c r="F249" s="142" t="s">
        <v>321</v>
      </c>
      <c r="G249" s="142" t="s">
        <v>320</v>
      </c>
      <c r="H249" s="280"/>
      <c r="I249" s="144"/>
    </row>
    <row r="250" spans="1:9" x14ac:dyDescent="0.25">
      <c r="B250" s="147">
        <v>43610</v>
      </c>
      <c r="C250" s="141" t="s">
        <v>358</v>
      </c>
      <c r="D250" s="141" t="s">
        <v>359</v>
      </c>
      <c r="E250" s="148"/>
      <c r="F250" s="148"/>
      <c r="G250" s="148"/>
      <c r="H250" s="149"/>
      <c r="I250" s="144"/>
    </row>
    <row r="251" spans="1:9" x14ac:dyDescent="0.25">
      <c r="B251" s="189">
        <f>B250+1</f>
        <v>43611</v>
      </c>
      <c r="C251" s="190" t="s">
        <v>250</v>
      </c>
      <c r="D251" s="190"/>
      <c r="E251" s="191"/>
      <c r="F251" s="191"/>
      <c r="G251" s="191"/>
      <c r="H251" s="192"/>
      <c r="I251" s="185"/>
    </row>
    <row r="252" spans="1:9" x14ac:dyDescent="0.25">
      <c r="B252" s="147">
        <f>B251+1</f>
        <v>43612</v>
      </c>
      <c r="C252" s="141" t="s">
        <v>360</v>
      </c>
      <c r="D252" s="141" t="s">
        <v>361</v>
      </c>
      <c r="E252" s="148"/>
      <c r="F252" s="148"/>
      <c r="G252" s="148"/>
      <c r="H252" s="149"/>
      <c r="I252" s="144"/>
    </row>
    <row r="253" spans="1:9" x14ac:dyDescent="0.25">
      <c r="A253" s="300" t="s">
        <v>367</v>
      </c>
      <c r="B253" s="277">
        <f>B252+1</f>
        <v>43613</v>
      </c>
      <c r="C253" s="278" t="s">
        <v>362</v>
      </c>
      <c r="D253" s="278" t="s">
        <v>363</v>
      </c>
      <c r="E253" s="279" t="s">
        <v>116</v>
      </c>
      <c r="F253" s="279" t="s">
        <v>305</v>
      </c>
      <c r="G253" s="142" t="s">
        <v>270</v>
      </c>
      <c r="H253" s="280">
        <v>1.5</v>
      </c>
      <c r="I253" s="144"/>
    </row>
    <row r="254" spans="1:9" x14ac:dyDescent="0.25">
      <c r="A254" s="300"/>
      <c r="B254" s="277"/>
      <c r="C254" s="278"/>
      <c r="D254" s="278"/>
      <c r="E254" s="279"/>
      <c r="F254" s="279"/>
      <c r="G254" s="142" t="s">
        <v>271</v>
      </c>
      <c r="H254" s="280"/>
      <c r="I254" s="144"/>
    </row>
    <row r="255" spans="1:9" x14ac:dyDescent="0.25">
      <c r="A255" s="300"/>
      <c r="B255" s="277"/>
      <c r="C255" s="278"/>
      <c r="D255" s="145" t="s">
        <v>272</v>
      </c>
      <c r="E255" s="142" t="s">
        <v>118</v>
      </c>
      <c r="F255" s="142" t="s">
        <v>325</v>
      </c>
      <c r="G255" s="142" t="s">
        <v>273</v>
      </c>
      <c r="H255" s="143">
        <v>1</v>
      </c>
      <c r="I255" s="144"/>
    </row>
    <row r="256" spans="1:9" x14ac:dyDescent="0.25">
      <c r="A256" s="300"/>
      <c r="B256" s="140">
        <f>B253+1</f>
        <v>43614</v>
      </c>
      <c r="C256" s="145" t="s">
        <v>253</v>
      </c>
      <c r="D256" s="145" t="s">
        <v>364</v>
      </c>
      <c r="E256" s="142" t="s">
        <v>114</v>
      </c>
      <c r="F256" s="142" t="s">
        <v>305</v>
      </c>
      <c r="G256" s="142" t="s">
        <v>260</v>
      </c>
      <c r="H256" s="143">
        <v>1</v>
      </c>
      <c r="I256" s="144"/>
    </row>
    <row r="257" spans="1:9" x14ac:dyDescent="0.25">
      <c r="A257" s="300"/>
      <c r="B257" s="140">
        <f>B256+1</f>
        <v>43615</v>
      </c>
      <c r="C257" s="145" t="s">
        <v>254</v>
      </c>
      <c r="D257" s="145" t="s">
        <v>365</v>
      </c>
      <c r="E257" s="142" t="s">
        <v>128</v>
      </c>
      <c r="F257" s="142" t="s">
        <v>248</v>
      </c>
      <c r="G257" s="142" t="s">
        <v>366</v>
      </c>
      <c r="H257" s="143">
        <v>2</v>
      </c>
      <c r="I257" s="144"/>
    </row>
    <row r="258" spans="1:9" x14ac:dyDescent="0.25">
      <c r="B258" s="277">
        <f>B257+1</f>
        <v>43616</v>
      </c>
      <c r="C258" s="278" t="s">
        <v>241</v>
      </c>
      <c r="D258" s="278" t="s">
        <v>242</v>
      </c>
      <c r="E258" s="279" t="s">
        <v>112</v>
      </c>
      <c r="F258" s="142" t="s">
        <v>319</v>
      </c>
      <c r="G258" s="142" t="s">
        <v>244</v>
      </c>
      <c r="H258" s="280">
        <v>3</v>
      </c>
      <c r="I258" s="144"/>
    </row>
    <row r="259" spans="1:9" x14ac:dyDescent="0.25">
      <c r="B259" s="277"/>
      <c r="C259" s="278"/>
      <c r="D259" s="278"/>
      <c r="E259" s="279"/>
      <c r="F259" s="142" t="s">
        <v>243</v>
      </c>
      <c r="G259" s="142" t="s">
        <v>245</v>
      </c>
      <c r="H259" s="280"/>
      <c r="I259" s="144"/>
    </row>
    <row r="260" spans="1:9" x14ac:dyDescent="0.25">
      <c r="B260" s="154">
        <v>43617</v>
      </c>
      <c r="C260" s="155" t="s">
        <v>246</v>
      </c>
      <c r="D260" s="155" t="s">
        <v>247</v>
      </c>
      <c r="E260" s="156" t="s">
        <v>112</v>
      </c>
      <c r="F260" s="156" t="s">
        <v>309</v>
      </c>
      <c r="G260" s="156" t="s">
        <v>368</v>
      </c>
      <c r="H260" s="157">
        <v>3</v>
      </c>
      <c r="I260" s="158"/>
    </row>
    <row r="261" spans="1:9" x14ac:dyDescent="0.25">
      <c r="B261" s="193">
        <f>B260+1</f>
        <v>43618</v>
      </c>
      <c r="C261" s="182" t="s">
        <v>250</v>
      </c>
      <c r="D261" s="182"/>
      <c r="E261" s="183"/>
      <c r="F261" s="183"/>
      <c r="G261" s="183"/>
      <c r="H261" s="184"/>
      <c r="I261" s="185"/>
    </row>
    <row r="262" spans="1:9" x14ac:dyDescent="0.25">
      <c r="B262" s="154">
        <v>43619</v>
      </c>
      <c r="C262" s="155" t="s">
        <v>360</v>
      </c>
      <c r="D262" s="155" t="s">
        <v>266</v>
      </c>
      <c r="E262" s="156" t="s">
        <v>107</v>
      </c>
      <c r="F262" s="156" t="s">
        <v>305</v>
      </c>
      <c r="G262" s="156" t="s">
        <v>267</v>
      </c>
      <c r="H262" s="157">
        <v>0.5</v>
      </c>
      <c r="I262" s="158"/>
    </row>
    <row r="263" spans="1:9" x14ac:dyDescent="0.25">
      <c r="B263" s="289">
        <v>43620</v>
      </c>
      <c r="C263" s="290" t="s">
        <v>252</v>
      </c>
      <c r="D263" s="290" t="s">
        <v>21</v>
      </c>
      <c r="E263" s="291" t="s">
        <v>116</v>
      </c>
      <c r="F263" s="156" t="s">
        <v>264</v>
      </c>
      <c r="G263" s="156" t="s">
        <v>270</v>
      </c>
      <c r="H263" s="292">
        <v>2</v>
      </c>
      <c r="I263" s="158"/>
    </row>
    <row r="264" spans="1:9" x14ac:dyDescent="0.25">
      <c r="B264" s="289"/>
      <c r="C264" s="290"/>
      <c r="D264" s="290"/>
      <c r="E264" s="291"/>
      <c r="F264" s="156" t="s">
        <v>305</v>
      </c>
      <c r="G264" s="156" t="s">
        <v>259</v>
      </c>
      <c r="H264" s="292"/>
      <c r="I264" s="158"/>
    </row>
    <row r="265" spans="1:9" x14ac:dyDescent="0.25">
      <c r="B265" s="289"/>
      <c r="C265" s="290"/>
      <c r="D265" s="155" t="s">
        <v>272</v>
      </c>
      <c r="E265" s="156" t="s">
        <v>118</v>
      </c>
      <c r="F265" s="156" t="s">
        <v>325</v>
      </c>
      <c r="G265" s="156" t="s">
        <v>273</v>
      </c>
      <c r="H265" s="157">
        <v>1</v>
      </c>
      <c r="I265" s="158"/>
    </row>
    <row r="266" spans="1:9" x14ac:dyDescent="0.25">
      <c r="B266" s="289">
        <v>43621</v>
      </c>
      <c r="C266" s="290" t="s">
        <v>253</v>
      </c>
      <c r="D266" s="290" t="s">
        <v>274</v>
      </c>
      <c r="E266" s="291" t="s">
        <v>114</v>
      </c>
      <c r="F266" s="156" t="s">
        <v>305</v>
      </c>
      <c r="G266" s="291" t="s">
        <v>260</v>
      </c>
      <c r="H266" s="292">
        <v>1</v>
      </c>
      <c r="I266" s="158"/>
    </row>
    <row r="267" spans="1:9" x14ac:dyDescent="0.25">
      <c r="B267" s="289"/>
      <c r="C267" s="290"/>
      <c r="D267" s="290"/>
      <c r="E267" s="291"/>
      <c r="F267" s="156" t="s">
        <v>264</v>
      </c>
      <c r="G267" s="291"/>
      <c r="H267" s="292"/>
      <c r="I267" s="158"/>
    </row>
    <row r="268" spans="1:9" x14ac:dyDescent="0.25">
      <c r="B268" s="154">
        <v>43622</v>
      </c>
      <c r="C268" s="155" t="s">
        <v>254</v>
      </c>
      <c r="D268" s="155"/>
      <c r="E268" s="156"/>
      <c r="F268" s="156"/>
      <c r="G268" s="156"/>
      <c r="H268" s="157"/>
      <c r="I268" s="158"/>
    </row>
    <row r="269" spans="1:9" x14ac:dyDescent="0.25">
      <c r="B269" s="289">
        <v>43623</v>
      </c>
      <c r="C269" s="290" t="s">
        <v>241</v>
      </c>
      <c r="D269" s="290" t="s">
        <v>258</v>
      </c>
      <c r="E269" s="291" t="s">
        <v>130</v>
      </c>
      <c r="F269" s="156" t="s">
        <v>305</v>
      </c>
      <c r="G269" s="156" t="s">
        <v>259</v>
      </c>
      <c r="H269" s="292">
        <v>2</v>
      </c>
      <c r="I269" s="158"/>
    </row>
    <row r="270" spans="1:9" x14ac:dyDescent="0.25">
      <c r="B270" s="289"/>
      <c r="C270" s="290"/>
      <c r="D270" s="290"/>
      <c r="E270" s="291"/>
      <c r="F270" s="156" t="s">
        <v>321</v>
      </c>
      <c r="G270" s="156" t="s">
        <v>320</v>
      </c>
      <c r="H270" s="292"/>
      <c r="I270" s="158"/>
    </row>
    <row r="271" spans="1:9" x14ac:dyDescent="0.25">
      <c r="B271" s="154">
        <v>43624</v>
      </c>
      <c r="C271" s="155" t="s">
        <v>246</v>
      </c>
      <c r="D271" s="155" t="s">
        <v>261</v>
      </c>
      <c r="E271" s="156" t="s">
        <v>132</v>
      </c>
      <c r="F271" s="156" t="s">
        <v>321</v>
      </c>
      <c r="G271" s="156" t="s">
        <v>244</v>
      </c>
      <c r="H271" s="157">
        <v>2</v>
      </c>
      <c r="I271" s="158"/>
    </row>
    <row r="272" spans="1:9" x14ac:dyDescent="0.25">
      <c r="B272" s="193">
        <v>43625</v>
      </c>
      <c r="C272" s="182" t="s">
        <v>250</v>
      </c>
      <c r="D272" s="182"/>
      <c r="E272" s="183"/>
      <c r="F272" s="183"/>
      <c r="G272" s="183"/>
      <c r="H272" s="184"/>
      <c r="I272" s="185"/>
    </row>
    <row r="273" spans="2:9" x14ac:dyDescent="0.25">
      <c r="B273" s="154">
        <v>43626</v>
      </c>
      <c r="C273" s="155" t="s">
        <v>251</v>
      </c>
      <c r="D273" s="155" t="s">
        <v>266</v>
      </c>
      <c r="E273" s="156" t="s">
        <v>107</v>
      </c>
      <c r="F273" s="156" t="s">
        <v>305</v>
      </c>
      <c r="G273" s="156" t="s">
        <v>267</v>
      </c>
      <c r="H273" s="157">
        <v>0.5</v>
      </c>
      <c r="I273" s="158"/>
    </row>
    <row r="274" spans="2:9" x14ac:dyDescent="0.25">
      <c r="B274" s="289">
        <v>43627</v>
      </c>
      <c r="C274" s="290" t="s">
        <v>252</v>
      </c>
      <c r="D274" s="155" t="s">
        <v>21</v>
      </c>
      <c r="E274" s="156" t="s">
        <v>116</v>
      </c>
      <c r="F274" s="156" t="s">
        <v>305</v>
      </c>
      <c r="G274" s="156" t="s">
        <v>259</v>
      </c>
      <c r="H274" s="157">
        <v>1</v>
      </c>
      <c r="I274" s="158"/>
    </row>
    <row r="275" spans="2:9" x14ac:dyDescent="0.25">
      <c r="B275" s="289"/>
      <c r="C275" s="290"/>
      <c r="D275" s="155" t="s">
        <v>272</v>
      </c>
      <c r="E275" s="156" t="s">
        <v>118</v>
      </c>
      <c r="F275" s="156" t="s">
        <v>325</v>
      </c>
      <c r="G275" s="156" t="s">
        <v>273</v>
      </c>
      <c r="H275" s="157">
        <v>1</v>
      </c>
      <c r="I275" s="158"/>
    </row>
    <row r="276" spans="2:9" x14ac:dyDescent="0.25">
      <c r="B276" s="154">
        <v>43628</v>
      </c>
      <c r="C276" s="155" t="s">
        <v>253</v>
      </c>
      <c r="D276" s="155" t="s">
        <v>274</v>
      </c>
      <c r="E276" s="156" t="s">
        <v>114</v>
      </c>
      <c r="F276" s="156" t="s">
        <v>305</v>
      </c>
      <c r="G276" s="156" t="s">
        <v>260</v>
      </c>
      <c r="H276" s="157">
        <v>1</v>
      </c>
      <c r="I276" s="158"/>
    </row>
    <row r="277" spans="2:9" x14ac:dyDescent="0.25">
      <c r="B277" s="154">
        <v>43629</v>
      </c>
      <c r="C277" s="155" t="s">
        <v>254</v>
      </c>
      <c r="D277" s="155"/>
      <c r="E277" s="156"/>
      <c r="F277" s="156"/>
      <c r="G277" s="156"/>
      <c r="H277" s="157"/>
      <c r="I277" s="158"/>
    </row>
    <row r="278" spans="2:9" x14ac:dyDescent="0.25">
      <c r="B278" s="289">
        <v>43630</v>
      </c>
      <c r="C278" s="290" t="s">
        <v>241</v>
      </c>
      <c r="D278" s="290" t="s">
        <v>258</v>
      </c>
      <c r="E278" s="291" t="s">
        <v>130</v>
      </c>
      <c r="F278" s="156" t="s">
        <v>305</v>
      </c>
      <c r="G278" s="156" t="s">
        <v>259</v>
      </c>
      <c r="H278" s="292">
        <v>2</v>
      </c>
      <c r="I278" s="158"/>
    </row>
    <row r="279" spans="2:9" x14ac:dyDescent="0.25">
      <c r="B279" s="289"/>
      <c r="C279" s="290"/>
      <c r="D279" s="290"/>
      <c r="E279" s="291"/>
      <c r="F279" s="156" t="s">
        <v>369</v>
      </c>
      <c r="G279" s="156" t="s">
        <v>320</v>
      </c>
      <c r="H279" s="292"/>
      <c r="I279" s="158"/>
    </row>
    <row r="280" spans="2:9" x14ac:dyDescent="0.25">
      <c r="B280" s="154">
        <v>43631</v>
      </c>
      <c r="C280" s="155" t="s">
        <v>246</v>
      </c>
      <c r="D280" s="155" t="s">
        <v>261</v>
      </c>
      <c r="E280" s="156" t="s">
        <v>132</v>
      </c>
      <c r="F280" s="156" t="s">
        <v>309</v>
      </c>
      <c r="G280" s="156" t="s">
        <v>370</v>
      </c>
      <c r="H280" s="157">
        <v>1.5</v>
      </c>
      <c r="I280" s="158"/>
    </row>
    <row r="281" spans="2:9" x14ac:dyDescent="0.25">
      <c r="B281" s="193">
        <f>B280+1</f>
        <v>43632</v>
      </c>
      <c r="C281" s="182" t="s">
        <v>250</v>
      </c>
      <c r="D281" s="182"/>
      <c r="E281" s="183"/>
      <c r="F281" s="183"/>
      <c r="G281" s="183"/>
      <c r="H281" s="184"/>
      <c r="I281" s="185"/>
    </row>
    <row r="282" spans="2:9" x14ac:dyDescent="0.25">
      <c r="B282" s="154">
        <f t="shared" ref="B282:B295" si="2">B281+1</f>
        <v>43633</v>
      </c>
      <c r="C282" s="155" t="s">
        <v>251</v>
      </c>
      <c r="D282" s="155" t="s">
        <v>266</v>
      </c>
      <c r="E282" s="156" t="s">
        <v>107</v>
      </c>
      <c r="F282" s="156" t="s">
        <v>305</v>
      </c>
      <c r="G282" s="156" t="s">
        <v>267</v>
      </c>
      <c r="H282" s="157">
        <v>0.5</v>
      </c>
      <c r="I282" s="158"/>
    </row>
    <row r="283" spans="2:9" x14ac:dyDescent="0.25">
      <c r="B283" s="154">
        <f t="shared" si="2"/>
        <v>43634</v>
      </c>
      <c r="C283" s="155" t="s">
        <v>252</v>
      </c>
      <c r="D283" s="155" t="s">
        <v>21</v>
      </c>
      <c r="E283" s="156" t="s">
        <v>116</v>
      </c>
      <c r="F283" s="156" t="s">
        <v>305</v>
      </c>
      <c r="G283" s="156" t="s">
        <v>259</v>
      </c>
      <c r="H283" s="157">
        <v>1</v>
      </c>
      <c r="I283" s="158"/>
    </row>
    <row r="284" spans="2:9" x14ac:dyDescent="0.25">
      <c r="B284" s="154">
        <f t="shared" si="2"/>
        <v>43635</v>
      </c>
      <c r="C284" s="155" t="s">
        <v>253</v>
      </c>
      <c r="D284" s="155" t="s">
        <v>274</v>
      </c>
      <c r="E284" s="156" t="s">
        <v>114</v>
      </c>
      <c r="F284" s="156" t="s">
        <v>305</v>
      </c>
      <c r="G284" s="156" t="s">
        <v>260</v>
      </c>
      <c r="H284" s="157">
        <v>1</v>
      </c>
      <c r="I284" s="158"/>
    </row>
    <row r="285" spans="2:9" x14ac:dyDescent="0.25">
      <c r="B285" s="154">
        <f t="shared" si="2"/>
        <v>43636</v>
      </c>
      <c r="C285" s="155" t="s">
        <v>254</v>
      </c>
      <c r="D285" s="155"/>
      <c r="E285" s="156"/>
      <c r="F285" s="156"/>
      <c r="G285" s="156"/>
      <c r="H285" s="157"/>
      <c r="I285" s="158"/>
    </row>
    <row r="286" spans="2:9" x14ac:dyDescent="0.25">
      <c r="B286" s="154">
        <f t="shared" si="2"/>
        <v>43637</v>
      </c>
      <c r="C286" s="155" t="s">
        <v>241</v>
      </c>
      <c r="D286" s="155"/>
      <c r="E286" s="156"/>
      <c r="F286" s="156"/>
      <c r="G286" s="156"/>
      <c r="H286" s="157"/>
      <c r="I286" s="158"/>
    </row>
    <row r="287" spans="2:9" x14ac:dyDescent="0.25">
      <c r="B287" s="154">
        <f t="shared" si="2"/>
        <v>43638</v>
      </c>
      <c r="C287" s="155" t="s">
        <v>246</v>
      </c>
      <c r="D287" s="155"/>
      <c r="E287" s="156"/>
      <c r="F287" s="156"/>
      <c r="G287" s="156"/>
      <c r="H287" s="157"/>
      <c r="I287" s="158"/>
    </row>
    <row r="288" spans="2:9" x14ac:dyDescent="0.25">
      <c r="B288" s="193">
        <f t="shared" si="2"/>
        <v>43639</v>
      </c>
      <c r="C288" s="182" t="s">
        <v>250</v>
      </c>
      <c r="D288" s="182"/>
      <c r="E288" s="183"/>
      <c r="F288" s="183"/>
      <c r="G288" s="183"/>
      <c r="H288" s="184"/>
      <c r="I288" s="185"/>
    </row>
    <row r="289" spans="2:9" x14ac:dyDescent="0.25">
      <c r="B289" s="154">
        <f t="shared" si="2"/>
        <v>43640</v>
      </c>
      <c r="C289" s="155" t="s">
        <v>251</v>
      </c>
      <c r="D289" s="155" t="s">
        <v>266</v>
      </c>
      <c r="E289" s="156" t="s">
        <v>107</v>
      </c>
      <c r="F289" s="156" t="s">
        <v>305</v>
      </c>
      <c r="G289" s="156" t="s">
        <v>267</v>
      </c>
      <c r="H289" s="157">
        <v>0.5</v>
      </c>
      <c r="I289" s="158"/>
    </row>
    <row r="290" spans="2:9" x14ac:dyDescent="0.25">
      <c r="B290" s="154">
        <f t="shared" si="2"/>
        <v>43641</v>
      </c>
      <c r="C290" s="155" t="s">
        <v>252</v>
      </c>
      <c r="D290" s="155" t="s">
        <v>21</v>
      </c>
      <c r="E290" s="156" t="s">
        <v>116</v>
      </c>
      <c r="F290" s="156" t="s">
        <v>305</v>
      </c>
      <c r="G290" s="156" t="s">
        <v>259</v>
      </c>
      <c r="H290" s="157">
        <v>1</v>
      </c>
      <c r="I290" s="158"/>
    </row>
    <row r="291" spans="2:9" x14ac:dyDescent="0.25">
      <c r="B291" s="154">
        <f t="shared" si="2"/>
        <v>43642</v>
      </c>
      <c r="C291" s="155" t="s">
        <v>253</v>
      </c>
      <c r="D291" s="155" t="s">
        <v>274</v>
      </c>
      <c r="E291" s="156" t="s">
        <v>114</v>
      </c>
      <c r="F291" s="156" t="s">
        <v>305</v>
      </c>
      <c r="G291" s="156" t="s">
        <v>260</v>
      </c>
      <c r="H291" s="157">
        <v>1</v>
      </c>
      <c r="I291" s="158"/>
    </row>
    <row r="292" spans="2:9" x14ac:dyDescent="0.25">
      <c r="B292" s="154">
        <f t="shared" si="2"/>
        <v>43643</v>
      </c>
      <c r="C292" s="155" t="s">
        <v>254</v>
      </c>
      <c r="D292" s="155"/>
      <c r="E292" s="156"/>
      <c r="F292" s="156"/>
      <c r="G292" s="156"/>
      <c r="H292" s="157"/>
      <c r="I292" s="158"/>
    </row>
    <row r="293" spans="2:9" x14ac:dyDescent="0.25">
      <c r="B293" s="154">
        <f t="shared" si="2"/>
        <v>43644</v>
      </c>
      <c r="C293" s="155" t="s">
        <v>241</v>
      </c>
      <c r="D293" s="155"/>
      <c r="E293" s="156"/>
      <c r="F293" s="156"/>
      <c r="G293" s="156"/>
      <c r="H293" s="157"/>
      <c r="I293" s="158"/>
    </row>
    <row r="294" spans="2:9" x14ac:dyDescent="0.25">
      <c r="B294" s="154">
        <f t="shared" si="2"/>
        <v>43645</v>
      </c>
      <c r="C294" s="155" t="s">
        <v>246</v>
      </c>
      <c r="D294" s="155"/>
      <c r="E294" s="156"/>
      <c r="F294" s="156"/>
      <c r="G294" s="156"/>
      <c r="H294" s="157"/>
      <c r="I294" s="158"/>
    </row>
    <row r="295" spans="2:9" x14ac:dyDescent="0.25">
      <c r="B295" s="193">
        <f t="shared" si="2"/>
        <v>43646</v>
      </c>
      <c r="C295" s="182" t="s">
        <v>250</v>
      </c>
      <c r="D295" s="182"/>
      <c r="E295" s="183"/>
      <c r="F295" s="183"/>
      <c r="G295" s="183"/>
      <c r="H295" s="184"/>
      <c r="I295" s="185"/>
    </row>
    <row r="296" spans="2:9" x14ac:dyDescent="0.25">
      <c r="B296" s="193">
        <v>43709</v>
      </c>
      <c r="C296" s="182" t="s">
        <v>250</v>
      </c>
      <c r="D296" s="182"/>
      <c r="E296" s="183"/>
      <c r="F296" s="183"/>
      <c r="G296" s="183"/>
      <c r="H296" s="184"/>
      <c r="I296" s="185"/>
    </row>
    <row r="297" spans="2:9" x14ac:dyDescent="0.25">
      <c r="B297" s="150">
        <f>B296+1</f>
        <v>43710</v>
      </c>
      <c r="C297" s="151" t="s">
        <v>251</v>
      </c>
      <c r="D297" s="151" t="s">
        <v>371</v>
      </c>
      <c r="E297" s="152" t="s">
        <v>128</v>
      </c>
      <c r="F297" s="152" t="s">
        <v>372</v>
      </c>
      <c r="G297" s="152" t="s">
        <v>373</v>
      </c>
      <c r="H297" s="152">
        <v>2</v>
      </c>
      <c r="I297" s="153"/>
    </row>
    <row r="298" spans="2:9" x14ac:dyDescent="0.25">
      <c r="B298" s="150">
        <f t="shared" ref="B298:B324" si="3">B297+1</f>
        <v>43711</v>
      </c>
      <c r="C298" s="151" t="s">
        <v>252</v>
      </c>
      <c r="D298" s="151" t="s">
        <v>371</v>
      </c>
      <c r="E298" s="152" t="s">
        <v>128</v>
      </c>
      <c r="F298" s="152" t="s">
        <v>372</v>
      </c>
      <c r="G298" s="152" t="s">
        <v>373</v>
      </c>
      <c r="H298" s="152">
        <v>2</v>
      </c>
      <c r="I298" s="153"/>
    </row>
    <row r="299" spans="2:9" x14ac:dyDescent="0.25">
      <c r="B299" s="150">
        <f t="shared" si="3"/>
        <v>43712</v>
      </c>
      <c r="C299" s="151" t="s">
        <v>253</v>
      </c>
      <c r="D299" s="151" t="s">
        <v>371</v>
      </c>
      <c r="E299" s="152" t="s">
        <v>128</v>
      </c>
      <c r="F299" s="152" t="s">
        <v>372</v>
      </c>
      <c r="G299" s="152" t="s">
        <v>373</v>
      </c>
      <c r="H299" s="152">
        <v>2</v>
      </c>
      <c r="I299" s="153"/>
    </row>
    <row r="300" spans="2:9" x14ac:dyDescent="0.25">
      <c r="B300" s="150">
        <f t="shared" si="3"/>
        <v>43713</v>
      </c>
      <c r="C300" s="151" t="s">
        <v>254</v>
      </c>
      <c r="D300" s="151" t="s">
        <v>371</v>
      </c>
      <c r="E300" s="152" t="s">
        <v>128</v>
      </c>
      <c r="F300" s="152" t="s">
        <v>372</v>
      </c>
      <c r="G300" s="152" t="s">
        <v>373</v>
      </c>
      <c r="H300" s="152">
        <v>2</v>
      </c>
      <c r="I300" s="153"/>
    </row>
    <row r="301" spans="2:9" x14ac:dyDescent="0.25">
      <c r="B301" s="150">
        <f t="shared" si="3"/>
        <v>43714</v>
      </c>
      <c r="C301" s="151" t="s">
        <v>241</v>
      </c>
      <c r="D301" s="151" t="s">
        <v>371</v>
      </c>
      <c r="E301" s="152" t="s">
        <v>128</v>
      </c>
      <c r="F301" s="152" t="s">
        <v>372</v>
      </c>
      <c r="G301" s="152" t="s">
        <v>373</v>
      </c>
      <c r="H301" s="152">
        <v>2</v>
      </c>
      <c r="I301" s="153"/>
    </row>
    <row r="302" spans="2:9" x14ac:dyDescent="0.25">
      <c r="B302" s="150">
        <f t="shared" si="3"/>
        <v>43715</v>
      </c>
      <c r="C302" s="151" t="s">
        <v>246</v>
      </c>
      <c r="D302" s="151"/>
      <c r="E302" s="152"/>
      <c r="F302" s="152"/>
      <c r="G302" s="152"/>
      <c r="H302" s="152"/>
      <c r="I302" s="153"/>
    </row>
    <row r="303" spans="2:9" x14ac:dyDescent="0.25">
      <c r="B303" s="193">
        <f t="shared" si="3"/>
        <v>43716</v>
      </c>
      <c r="C303" s="182" t="s">
        <v>250</v>
      </c>
      <c r="D303" s="182"/>
      <c r="E303" s="183"/>
      <c r="F303" s="183"/>
      <c r="G303" s="183"/>
      <c r="H303" s="183"/>
      <c r="I303" s="185"/>
    </row>
    <row r="304" spans="2:9" x14ac:dyDescent="0.25">
      <c r="B304" s="150">
        <f t="shared" si="3"/>
        <v>43717</v>
      </c>
      <c r="C304" s="151" t="s">
        <v>251</v>
      </c>
      <c r="D304" s="151"/>
      <c r="E304" s="152"/>
      <c r="F304" s="152"/>
      <c r="G304" s="152"/>
      <c r="H304" s="152"/>
      <c r="I304" s="153"/>
    </row>
    <row r="305" spans="2:9" x14ac:dyDescent="0.25">
      <c r="B305" s="150">
        <f t="shared" si="3"/>
        <v>43718</v>
      </c>
      <c r="C305" s="151" t="s">
        <v>252</v>
      </c>
      <c r="D305" s="151"/>
      <c r="E305" s="152"/>
      <c r="F305" s="152"/>
      <c r="G305" s="152"/>
      <c r="H305" s="152"/>
      <c r="I305" s="153"/>
    </row>
    <row r="306" spans="2:9" x14ac:dyDescent="0.25">
      <c r="B306" s="150">
        <f t="shared" si="3"/>
        <v>43719</v>
      </c>
      <c r="C306" s="151" t="s">
        <v>253</v>
      </c>
      <c r="D306" s="151"/>
      <c r="E306" s="152"/>
      <c r="F306" s="152"/>
      <c r="G306" s="152"/>
      <c r="H306" s="152"/>
      <c r="I306" s="153"/>
    </row>
    <row r="307" spans="2:9" x14ac:dyDescent="0.25">
      <c r="B307" s="150">
        <f t="shared" si="3"/>
        <v>43720</v>
      </c>
      <c r="C307" s="151" t="s">
        <v>254</v>
      </c>
      <c r="D307" s="151"/>
      <c r="E307" s="152"/>
      <c r="F307" s="152"/>
      <c r="G307" s="152"/>
      <c r="H307" s="152"/>
      <c r="I307" s="153"/>
    </row>
    <row r="308" spans="2:9" x14ac:dyDescent="0.25">
      <c r="B308" s="150">
        <f t="shared" si="3"/>
        <v>43721</v>
      </c>
      <c r="C308" s="151" t="s">
        <v>241</v>
      </c>
      <c r="D308" s="151"/>
      <c r="E308" s="152"/>
      <c r="F308" s="152"/>
      <c r="G308" s="152"/>
      <c r="H308" s="152"/>
      <c r="I308" s="153"/>
    </row>
    <row r="309" spans="2:9" x14ac:dyDescent="0.25">
      <c r="B309" s="150">
        <f t="shared" si="3"/>
        <v>43722</v>
      </c>
      <c r="C309" s="151" t="s">
        <v>246</v>
      </c>
      <c r="D309" s="151"/>
      <c r="E309" s="152"/>
      <c r="F309" s="152"/>
      <c r="G309" s="152"/>
      <c r="H309" s="152"/>
      <c r="I309" s="153"/>
    </row>
    <row r="310" spans="2:9" x14ac:dyDescent="0.25">
      <c r="B310" s="193">
        <f t="shared" si="3"/>
        <v>43723</v>
      </c>
      <c r="C310" s="182" t="s">
        <v>250</v>
      </c>
      <c r="D310" s="182"/>
      <c r="E310" s="183"/>
      <c r="F310" s="183"/>
      <c r="G310" s="183"/>
      <c r="H310" s="183"/>
      <c r="I310" s="185"/>
    </row>
    <row r="311" spans="2:9" x14ac:dyDescent="0.25">
      <c r="B311" s="150">
        <f t="shared" si="3"/>
        <v>43724</v>
      </c>
      <c r="C311" s="151" t="s">
        <v>251</v>
      </c>
      <c r="D311" s="151"/>
      <c r="E311" s="152"/>
      <c r="F311" s="152"/>
      <c r="G311" s="152"/>
      <c r="H311" s="152"/>
      <c r="I311" s="153"/>
    </row>
    <row r="312" spans="2:9" x14ac:dyDescent="0.25">
      <c r="B312" s="150">
        <f t="shared" si="3"/>
        <v>43725</v>
      </c>
      <c r="C312" s="151" t="s">
        <v>252</v>
      </c>
      <c r="D312" s="151"/>
      <c r="E312" s="152"/>
      <c r="F312" s="152"/>
      <c r="G312" s="152"/>
      <c r="H312" s="152"/>
      <c r="I312" s="153"/>
    </row>
    <row r="313" spans="2:9" x14ac:dyDescent="0.25">
      <c r="B313" s="150">
        <f t="shared" si="3"/>
        <v>43726</v>
      </c>
      <c r="C313" s="151" t="s">
        <v>253</v>
      </c>
      <c r="D313" s="151"/>
      <c r="E313" s="152"/>
      <c r="F313" s="152"/>
      <c r="G313" s="152"/>
      <c r="H313" s="152"/>
      <c r="I313" s="153"/>
    </row>
    <row r="314" spans="2:9" x14ac:dyDescent="0.25">
      <c r="B314" s="150">
        <f t="shared" si="3"/>
        <v>43727</v>
      </c>
      <c r="C314" s="151" t="s">
        <v>254</v>
      </c>
      <c r="D314" s="151"/>
      <c r="E314" s="152"/>
      <c r="F314" s="152"/>
      <c r="G314" s="152"/>
      <c r="H314" s="152"/>
      <c r="I314" s="153"/>
    </row>
    <row r="315" spans="2:9" x14ac:dyDescent="0.25">
      <c r="B315" s="150">
        <f t="shared" si="3"/>
        <v>43728</v>
      </c>
      <c r="C315" s="151" t="s">
        <v>241</v>
      </c>
      <c r="D315" s="151" t="s">
        <v>374</v>
      </c>
      <c r="E315" s="152"/>
      <c r="F315" s="152"/>
      <c r="G315" s="152"/>
      <c r="H315" s="152"/>
      <c r="I315" s="153"/>
    </row>
    <row r="316" spans="2:9" x14ac:dyDescent="0.25">
      <c r="B316" s="150">
        <f t="shared" si="3"/>
        <v>43729</v>
      </c>
      <c r="C316" s="151" t="s">
        <v>246</v>
      </c>
      <c r="D316" s="151"/>
      <c r="E316" s="152"/>
      <c r="F316" s="152"/>
      <c r="G316" s="152"/>
      <c r="H316" s="152"/>
      <c r="I316" s="153"/>
    </row>
    <row r="317" spans="2:9" x14ac:dyDescent="0.25">
      <c r="B317" s="193">
        <f t="shared" si="3"/>
        <v>43730</v>
      </c>
      <c r="C317" s="182" t="s">
        <v>250</v>
      </c>
      <c r="D317" s="182"/>
      <c r="E317" s="183"/>
      <c r="F317" s="183"/>
      <c r="G317" s="183"/>
      <c r="H317" s="183"/>
      <c r="I317" s="185"/>
    </row>
    <row r="318" spans="2:9" x14ac:dyDescent="0.25">
      <c r="B318" s="150">
        <f t="shared" si="3"/>
        <v>43731</v>
      </c>
      <c r="C318" s="151" t="s">
        <v>251</v>
      </c>
      <c r="D318" s="151"/>
      <c r="E318" s="152"/>
      <c r="F318" s="152"/>
      <c r="G318" s="152"/>
      <c r="H318" s="152"/>
      <c r="I318" s="153"/>
    </row>
    <row r="319" spans="2:9" x14ac:dyDescent="0.25">
      <c r="B319" s="150">
        <f t="shared" si="3"/>
        <v>43732</v>
      </c>
      <c r="C319" s="151" t="s">
        <v>252</v>
      </c>
      <c r="D319" s="151"/>
      <c r="E319" s="152"/>
      <c r="F319" s="152"/>
      <c r="G319" s="152"/>
      <c r="H319" s="152"/>
      <c r="I319" s="153"/>
    </row>
    <row r="320" spans="2:9" x14ac:dyDescent="0.25">
      <c r="B320" s="150">
        <f t="shared" si="3"/>
        <v>43733</v>
      </c>
      <c r="C320" s="151" t="s">
        <v>253</v>
      </c>
      <c r="D320" s="151"/>
      <c r="E320" s="152"/>
      <c r="F320" s="152"/>
      <c r="G320" s="152"/>
      <c r="H320" s="152"/>
      <c r="I320" s="153"/>
    </row>
    <row r="321" spans="1:9" x14ac:dyDescent="0.25">
      <c r="B321" s="150">
        <f t="shared" si="3"/>
        <v>43734</v>
      </c>
      <c r="C321" s="151" t="s">
        <v>254</v>
      </c>
      <c r="D321" s="151"/>
      <c r="E321" s="152"/>
      <c r="F321" s="152"/>
      <c r="G321" s="152"/>
      <c r="H321" s="152"/>
      <c r="I321" s="153"/>
    </row>
    <row r="322" spans="1:9" x14ac:dyDescent="0.25">
      <c r="B322" s="150">
        <f t="shared" si="3"/>
        <v>43735</v>
      </c>
      <c r="C322" s="151" t="s">
        <v>241</v>
      </c>
      <c r="D322" s="151" t="s">
        <v>375</v>
      </c>
      <c r="E322" s="152" t="s">
        <v>376</v>
      </c>
      <c r="F322" s="152" t="s">
        <v>264</v>
      </c>
      <c r="G322" s="152" t="s">
        <v>249</v>
      </c>
      <c r="H322" s="152">
        <v>3</v>
      </c>
      <c r="I322" s="153"/>
    </row>
    <row r="323" spans="1:9" x14ac:dyDescent="0.25">
      <c r="B323" s="150">
        <v>43736</v>
      </c>
      <c r="C323" s="151" t="s">
        <v>246</v>
      </c>
      <c r="D323" s="151"/>
      <c r="E323" s="152"/>
      <c r="F323" s="152"/>
      <c r="G323" s="152"/>
      <c r="H323" s="152"/>
      <c r="I323" s="153"/>
    </row>
    <row r="324" spans="1:9" x14ac:dyDescent="0.25">
      <c r="B324" s="193">
        <f t="shared" si="3"/>
        <v>43737</v>
      </c>
      <c r="C324" s="182" t="s">
        <v>250</v>
      </c>
      <c r="D324" s="182"/>
      <c r="E324" s="183"/>
      <c r="F324" s="183"/>
      <c r="G324" s="183"/>
      <c r="H324" s="183"/>
      <c r="I324" s="185"/>
    </row>
    <row r="325" spans="1:9" x14ac:dyDescent="0.25">
      <c r="B325" s="310">
        <f>B324+1</f>
        <v>43738</v>
      </c>
      <c r="C325" s="307" t="s">
        <v>251</v>
      </c>
      <c r="D325" s="151" t="s">
        <v>351</v>
      </c>
      <c r="E325" s="152" t="s">
        <v>110</v>
      </c>
      <c r="F325" s="152" t="s">
        <v>264</v>
      </c>
      <c r="G325" s="152" t="s">
        <v>265</v>
      </c>
      <c r="H325" s="152">
        <v>2</v>
      </c>
      <c r="I325" s="153"/>
    </row>
    <row r="326" spans="1:9" x14ac:dyDescent="0.25">
      <c r="B326" s="311"/>
      <c r="C326" s="308"/>
      <c r="D326" s="151" t="s">
        <v>266</v>
      </c>
      <c r="E326" s="152" t="s">
        <v>107</v>
      </c>
      <c r="F326" s="152" t="s">
        <v>305</v>
      </c>
      <c r="G326" s="152" t="s">
        <v>267</v>
      </c>
      <c r="H326" s="152">
        <v>0.5</v>
      </c>
      <c r="I326" s="153"/>
    </row>
    <row r="327" spans="1:9" x14ac:dyDescent="0.25">
      <c r="B327" s="312"/>
      <c r="C327" s="309"/>
      <c r="D327" s="151" t="s">
        <v>377</v>
      </c>
      <c r="E327" s="152" t="s">
        <v>376</v>
      </c>
      <c r="F327" s="152" t="s">
        <v>264</v>
      </c>
      <c r="G327" s="152" t="s">
        <v>378</v>
      </c>
      <c r="H327" s="152">
        <v>3</v>
      </c>
      <c r="I327" s="153"/>
    </row>
    <row r="328" spans="1:9" x14ac:dyDescent="0.25">
      <c r="B328" s="313">
        <f>B325+1</f>
        <v>43739</v>
      </c>
      <c r="C328" s="257" t="s">
        <v>252</v>
      </c>
      <c r="D328" s="257" t="s">
        <v>21</v>
      </c>
      <c r="E328" s="258" t="s">
        <v>116</v>
      </c>
      <c r="F328" s="112" t="s">
        <v>264</v>
      </c>
      <c r="G328" s="112" t="s">
        <v>270</v>
      </c>
      <c r="H328" s="258">
        <v>1.5</v>
      </c>
      <c r="I328" s="159"/>
    </row>
    <row r="329" spans="1:9" x14ac:dyDescent="0.25">
      <c r="B329" s="313"/>
      <c r="C329" s="257"/>
      <c r="D329" s="257"/>
      <c r="E329" s="258"/>
      <c r="F329" s="112" t="s">
        <v>305</v>
      </c>
      <c r="G329" s="112" t="s">
        <v>271</v>
      </c>
      <c r="H329" s="258"/>
      <c r="I329" s="159"/>
    </row>
    <row r="330" spans="1:9" x14ac:dyDescent="0.25">
      <c r="B330" s="313"/>
      <c r="C330" s="257"/>
      <c r="D330" s="115" t="s">
        <v>272</v>
      </c>
      <c r="E330" s="112" t="s">
        <v>118</v>
      </c>
      <c r="F330" s="112" t="s">
        <v>325</v>
      </c>
      <c r="G330" s="112" t="s">
        <v>273</v>
      </c>
      <c r="H330" s="112">
        <v>1</v>
      </c>
      <c r="I330" s="159"/>
    </row>
    <row r="331" spans="1:9" x14ac:dyDescent="0.25">
      <c r="B331" s="160">
        <f>B328+1</f>
        <v>43740</v>
      </c>
      <c r="C331" s="115" t="s">
        <v>253</v>
      </c>
      <c r="D331" s="115" t="s">
        <v>274</v>
      </c>
      <c r="E331" s="112" t="s">
        <v>114</v>
      </c>
      <c r="F331" s="112" t="s">
        <v>343</v>
      </c>
      <c r="G331" s="112" t="s">
        <v>260</v>
      </c>
      <c r="H331" s="112">
        <v>1</v>
      </c>
      <c r="I331" s="159"/>
    </row>
    <row r="332" spans="1:9" x14ac:dyDescent="0.25">
      <c r="A332" s="318" t="s">
        <v>286</v>
      </c>
      <c r="B332" s="327">
        <v>43741</v>
      </c>
      <c r="C332" s="260" t="s">
        <v>254</v>
      </c>
      <c r="D332" s="115" t="s">
        <v>255</v>
      </c>
      <c r="E332" s="112" t="s">
        <v>110</v>
      </c>
      <c r="F332" s="260" t="s">
        <v>16</v>
      </c>
      <c r="G332" s="112" t="s">
        <v>301</v>
      </c>
      <c r="H332" s="123">
        <v>2</v>
      </c>
      <c r="I332" s="324" t="s">
        <v>341</v>
      </c>
    </row>
    <row r="333" spans="1:9" x14ac:dyDescent="0.25">
      <c r="A333" s="318"/>
      <c r="B333" s="328"/>
      <c r="C333" s="261"/>
      <c r="D333" s="117" t="s">
        <v>256</v>
      </c>
      <c r="E333" s="199" t="s">
        <v>105</v>
      </c>
      <c r="F333" s="261"/>
      <c r="G333" s="205" t="s">
        <v>313</v>
      </c>
      <c r="H333" s="206">
        <v>1.5</v>
      </c>
      <c r="I333" s="325"/>
    </row>
    <row r="334" spans="1:9" x14ac:dyDescent="0.25">
      <c r="A334" s="318"/>
      <c r="B334" s="328"/>
      <c r="C334" s="261"/>
      <c r="D334" s="115" t="s">
        <v>257</v>
      </c>
      <c r="E334" s="112" t="s">
        <v>134</v>
      </c>
      <c r="F334" s="257"/>
      <c r="G334" s="112" t="s">
        <v>303</v>
      </c>
      <c r="H334" s="123">
        <v>1.5</v>
      </c>
      <c r="I334" s="319"/>
    </row>
    <row r="335" spans="1:9" x14ac:dyDescent="0.25">
      <c r="A335" s="318"/>
      <c r="B335" s="329"/>
      <c r="C335" s="262"/>
      <c r="D335" s="118" t="s">
        <v>342</v>
      </c>
      <c r="E335" s="114" t="s">
        <v>110</v>
      </c>
      <c r="F335" s="262"/>
      <c r="G335" s="114" t="s">
        <v>314</v>
      </c>
      <c r="H335" s="217">
        <v>1</v>
      </c>
      <c r="I335" s="326"/>
    </row>
    <row r="336" spans="1:9" x14ac:dyDescent="0.25">
      <c r="B336" s="330">
        <v>43742</v>
      </c>
      <c r="C336" s="260" t="s">
        <v>241</v>
      </c>
      <c r="D336" s="260" t="s">
        <v>242</v>
      </c>
      <c r="E336" s="317" t="s">
        <v>112</v>
      </c>
      <c r="F336" s="112" t="s">
        <v>319</v>
      </c>
      <c r="G336" s="112" t="s">
        <v>244</v>
      </c>
      <c r="H336" s="317">
        <v>3</v>
      </c>
      <c r="I336" s="159"/>
    </row>
    <row r="337" spans="2:9" x14ac:dyDescent="0.25">
      <c r="B337" s="331"/>
      <c r="C337" s="262"/>
      <c r="D337" s="262"/>
      <c r="E337" s="332"/>
      <c r="F337" s="112" t="s">
        <v>243</v>
      </c>
      <c r="G337" s="112" t="s">
        <v>245</v>
      </c>
      <c r="H337" s="332"/>
      <c r="I337" s="159"/>
    </row>
    <row r="338" spans="2:9" ht="30.75" customHeight="1" x14ac:dyDescent="0.25">
      <c r="B338" s="161">
        <f>B336+1</f>
        <v>43743</v>
      </c>
      <c r="C338" s="115" t="s">
        <v>246</v>
      </c>
      <c r="D338" s="115" t="s">
        <v>247</v>
      </c>
      <c r="E338" s="112" t="s">
        <v>112</v>
      </c>
      <c r="F338" s="112" t="s">
        <v>309</v>
      </c>
      <c r="G338" s="112" t="s">
        <v>249</v>
      </c>
      <c r="H338" s="112">
        <v>3</v>
      </c>
      <c r="I338" s="159"/>
    </row>
    <row r="339" spans="2:9" x14ac:dyDescent="0.25">
      <c r="B339" s="194">
        <f>B338+1</f>
        <v>43744</v>
      </c>
      <c r="C339" s="182" t="s">
        <v>250</v>
      </c>
      <c r="D339" s="195"/>
      <c r="E339" s="185"/>
      <c r="F339" s="185"/>
      <c r="G339" s="185"/>
      <c r="H339" s="196"/>
      <c r="I339" s="185"/>
    </row>
    <row r="340" spans="2:9" x14ac:dyDescent="0.25">
      <c r="B340" s="263">
        <f>B339+1</f>
        <v>43745</v>
      </c>
      <c r="C340" s="260" t="s">
        <v>251</v>
      </c>
      <c r="D340" s="115" t="s">
        <v>351</v>
      </c>
      <c r="E340" s="112" t="s">
        <v>110</v>
      </c>
      <c r="F340" s="112" t="s">
        <v>264</v>
      </c>
      <c r="G340" s="112" t="s">
        <v>265</v>
      </c>
      <c r="H340" s="112">
        <v>2</v>
      </c>
      <c r="I340" s="159"/>
    </row>
    <row r="341" spans="2:9" x14ac:dyDescent="0.25">
      <c r="B341" s="264"/>
      <c r="C341" s="261"/>
      <c r="D341" s="260" t="s">
        <v>266</v>
      </c>
      <c r="E341" s="317" t="s">
        <v>107</v>
      </c>
      <c r="F341" s="112" t="s">
        <v>305</v>
      </c>
      <c r="G341" s="112" t="s">
        <v>267</v>
      </c>
      <c r="H341" s="317">
        <v>1.5</v>
      </c>
      <c r="I341" s="159"/>
    </row>
    <row r="342" spans="2:9" x14ac:dyDescent="0.25">
      <c r="B342" s="264"/>
      <c r="C342" s="261"/>
      <c r="D342" s="262"/>
      <c r="E342" s="332"/>
      <c r="F342" s="112" t="s">
        <v>264</v>
      </c>
      <c r="G342" s="112" t="s">
        <v>260</v>
      </c>
      <c r="H342" s="332"/>
      <c r="I342" s="159"/>
    </row>
    <row r="343" spans="2:9" x14ac:dyDescent="0.25">
      <c r="B343" s="265"/>
      <c r="C343" s="262"/>
      <c r="D343" s="115" t="s">
        <v>19</v>
      </c>
      <c r="E343" s="112" t="s">
        <v>118</v>
      </c>
      <c r="F343" s="112" t="s">
        <v>324</v>
      </c>
      <c r="G343" s="112" t="s">
        <v>259</v>
      </c>
      <c r="H343" s="112">
        <v>1</v>
      </c>
      <c r="I343" s="159"/>
    </row>
    <row r="344" spans="2:9" x14ac:dyDescent="0.25">
      <c r="B344" s="304">
        <f>B340+1</f>
        <v>43746</v>
      </c>
      <c r="C344" s="257" t="s">
        <v>252</v>
      </c>
      <c r="D344" s="260" t="s">
        <v>21</v>
      </c>
      <c r="E344" s="317" t="s">
        <v>116</v>
      </c>
      <c r="F344" s="112" t="s">
        <v>264</v>
      </c>
      <c r="G344" s="112" t="s">
        <v>270</v>
      </c>
      <c r="H344" s="317">
        <v>1.5</v>
      </c>
      <c r="I344" s="159"/>
    </row>
    <row r="345" spans="2:9" x14ac:dyDescent="0.25">
      <c r="B345" s="305"/>
      <c r="C345" s="257"/>
      <c r="D345" s="262"/>
      <c r="E345" s="332"/>
      <c r="F345" s="112" t="s">
        <v>305</v>
      </c>
      <c r="G345" s="112" t="s">
        <v>271</v>
      </c>
      <c r="H345" s="332"/>
      <c r="I345" s="159"/>
    </row>
    <row r="346" spans="2:9" x14ac:dyDescent="0.25">
      <c r="B346" s="306"/>
      <c r="C346" s="257"/>
      <c r="D346" s="115" t="s">
        <v>272</v>
      </c>
      <c r="E346" s="112" t="s">
        <v>118</v>
      </c>
      <c r="F346" s="112" t="s">
        <v>325</v>
      </c>
      <c r="G346" s="112" t="s">
        <v>273</v>
      </c>
      <c r="H346" s="112">
        <v>1</v>
      </c>
      <c r="I346" s="159"/>
    </row>
    <row r="347" spans="2:9" x14ac:dyDescent="0.25">
      <c r="B347" s="160">
        <f>B344+1</f>
        <v>43747</v>
      </c>
      <c r="C347" s="115" t="s">
        <v>253</v>
      </c>
      <c r="D347" s="115" t="s">
        <v>274</v>
      </c>
      <c r="E347" s="112" t="s">
        <v>114</v>
      </c>
      <c r="F347" s="112" t="s">
        <v>343</v>
      </c>
      <c r="G347" s="112" t="s">
        <v>260</v>
      </c>
      <c r="H347" s="112">
        <v>1</v>
      </c>
      <c r="I347" s="159"/>
    </row>
    <row r="348" spans="2:9" ht="15.75" customHeight="1" x14ac:dyDescent="0.25">
      <c r="B348" s="164">
        <f>B347+1</f>
        <v>43748</v>
      </c>
      <c r="C348" s="115" t="s">
        <v>254</v>
      </c>
      <c r="D348" s="115" t="s">
        <v>379</v>
      </c>
      <c r="E348" s="112" t="s">
        <v>376</v>
      </c>
      <c r="F348" s="112" t="s">
        <v>264</v>
      </c>
      <c r="G348" s="112" t="s">
        <v>249</v>
      </c>
      <c r="H348" s="112">
        <v>3</v>
      </c>
      <c r="I348" s="159"/>
    </row>
    <row r="349" spans="2:9" x14ac:dyDescent="0.25">
      <c r="B349" s="160">
        <f>B348+1</f>
        <v>43749</v>
      </c>
      <c r="C349" s="115" t="s">
        <v>241</v>
      </c>
      <c r="D349" s="162"/>
      <c r="E349" s="159"/>
      <c r="F349" s="159"/>
      <c r="G349" s="159"/>
      <c r="H349" s="163"/>
      <c r="I349" s="159"/>
    </row>
    <row r="350" spans="2:9" x14ac:dyDescent="0.25">
      <c r="B350" s="313">
        <f>B349+1</f>
        <v>43750</v>
      </c>
      <c r="C350" s="257" t="s">
        <v>246</v>
      </c>
      <c r="D350" s="115" t="s">
        <v>350</v>
      </c>
      <c r="E350" s="112" t="s">
        <v>8</v>
      </c>
      <c r="F350" s="112" t="s">
        <v>309</v>
      </c>
      <c r="G350" s="112" t="s">
        <v>380</v>
      </c>
      <c r="H350" s="112">
        <v>2</v>
      </c>
      <c r="I350" s="159"/>
    </row>
    <row r="351" spans="2:9" x14ac:dyDescent="0.25">
      <c r="B351" s="313"/>
      <c r="C351" s="257"/>
      <c r="D351" s="115" t="s">
        <v>340</v>
      </c>
      <c r="E351" s="112" t="s">
        <v>110</v>
      </c>
      <c r="F351" s="112" t="s">
        <v>309</v>
      </c>
      <c r="G351" s="112" t="s">
        <v>380</v>
      </c>
      <c r="H351" s="112">
        <v>2</v>
      </c>
      <c r="I351" s="159"/>
    </row>
    <row r="352" spans="2:9" x14ac:dyDescent="0.25">
      <c r="B352" s="193">
        <f>B350+1</f>
        <v>43751</v>
      </c>
      <c r="C352" s="182" t="s">
        <v>250</v>
      </c>
      <c r="D352" s="182"/>
      <c r="E352" s="183"/>
      <c r="F352" s="183"/>
      <c r="G352" s="183"/>
      <c r="H352" s="183"/>
      <c r="I352" s="185"/>
    </row>
    <row r="353" spans="1:9" x14ac:dyDescent="0.25">
      <c r="B353" s="304">
        <f>B352+1</f>
        <v>43752</v>
      </c>
      <c r="C353" s="260" t="s">
        <v>251</v>
      </c>
      <c r="D353" s="115" t="s">
        <v>351</v>
      </c>
      <c r="E353" s="112" t="s">
        <v>110</v>
      </c>
      <c r="F353" s="112" t="s">
        <v>264</v>
      </c>
      <c r="G353" s="112" t="s">
        <v>265</v>
      </c>
      <c r="H353" s="112">
        <v>2</v>
      </c>
      <c r="I353" s="159"/>
    </row>
    <row r="354" spans="1:9" x14ac:dyDescent="0.25">
      <c r="B354" s="305"/>
      <c r="C354" s="261"/>
      <c r="D354" s="260" t="s">
        <v>266</v>
      </c>
      <c r="E354" s="317" t="s">
        <v>107</v>
      </c>
      <c r="F354" s="112" t="s">
        <v>305</v>
      </c>
      <c r="G354" s="112" t="s">
        <v>267</v>
      </c>
      <c r="H354" s="317">
        <v>1.5</v>
      </c>
      <c r="I354" s="159"/>
    </row>
    <row r="355" spans="1:9" x14ac:dyDescent="0.25">
      <c r="B355" s="305"/>
      <c r="C355" s="261"/>
      <c r="D355" s="262"/>
      <c r="E355" s="332"/>
      <c r="F355" s="112" t="s">
        <v>264</v>
      </c>
      <c r="G355" s="112" t="s">
        <v>259</v>
      </c>
      <c r="H355" s="332"/>
      <c r="I355" s="159"/>
    </row>
    <row r="356" spans="1:9" x14ac:dyDescent="0.25">
      <c r="B356" s="305"/>
      <c r="C356" s="261"/>
      <c r="D356" s="115" t="s">
        <v>268</v>
      </c>
      <c r="E356" s="112" t="s">
        <v>8</v>
      </c>
      <c r="F356" s="112" t="s">
        <v>323</v>
      </c>
      <c r="G356" s="112" t="s">
        <v>260</v>
      </c>
      <c r="H356" s="112">
        <v>1</v>
      </c>
      <c r="I356" s="159"/>
    </row>
    <row r="357" spans="1:9" x14ac:dyDescent="0.25">
      <c r="B357" s="305"/>
      <c r="C357" s="262"/>
      <c r="D357" s="115" t="s">
        <v>19</v>
      </c>
      <c r="E357" s="112" t="s">
        <v>118</v>
      </c>
      <c r="F357" s="112" t="s">
        <v>324</v>
      </c>
      <c r="G357" s="112" t="s">
        <v>269</v>
      </c>
      <c r="H357" s="112">
        <v>1</v>
      </c>
      <c r="I357" s="159"/>
    </row>
    <row r="358" spans="1:9" x14ac:dyDescent="0.25">
      <c r="B358" s="304">
        <f>B353+1</f>
        <v>43753</v>
      </c>
      <c r="C358" s="257" t="s">
        <v>252</v>
      </c>
      <c r="D358" s="260" t="s">
        <v>21</v>
      </c>
      <c r="E358" s="317" t="s">
        <v>116</v>
      </c>
      <c r="F358" s="112" t="s">
        <v>264</v>
      </c>
      <c r="G358" s="112" t="s">
        <v>270</v>
      </c>
      <c r="H358" s="317">
        <v>1.5</v>
      </c>
      <c r="I358" s="159"/>
    </row>
    <row r="359" spans="1:9" x14ac:dyDescent="0.25">
      <c r="B359" s="305"/>
      <c r="C359" s="257"/>
      <c r="D359" s="262"/>
      <c r="E359" s="332"/>
      <c r="F359" s="112" t="s">
        <v>305</v>
      </c>
      <c r="G359" s="112" t="s">
        <v>271</v>
      </c>
      <c r="H359" s="332"/>
      <c r="I359" s="159"/>
    </row>
    <row r="360" spans="1:9" x14ac:dyDescent="0.25">
      <c r="B360" s="306"/>
      <c r="C360" s="257"/>
      <c r="D360" s="115" t="s">
        <v>272</v>
      </c>
      <c r="E360" s="112" t="s">
        <v>118</v>
      </c>
      <c r="F360" s="112" t="s">
        <v>325</v>
      </c>
      <c r="G360" s="112" t="s">
        <v>273</v>
      </c>
      <c r="H360" s="112">
        <v>1</v>
      </c>
      <c r="I360" s="159"/>
    </row>
    <row r="361" spans="1:9" x14ac:dyDescent="0.25">
      <c r="B361" s="304">
        <f>B358+1</f>
        <v>43754</v>
      </c>
      <c r="C361" s="260" t="s">
        <v>253</v>
      </c>
      <c r="D361" s="115" t="s">
        <v>381</v>
      </c>
      <c r="E361" s="112" t="s">
        <v>376</v>
      </c>
      <c r="F361" s="112" t="s">
        <v>264</v>
      </c>
      <c r="G361" s="112" t="s">
        <v>335</v>
      </c>
      <c r="H361" s="112">
        <v>3</v>
      </c>
      <c r="I361" s="159"/>
    </row>
    <row r="362" spans="1:9" x14ac:dyDescent="0.25">
      <c r="B362" s="306"/>
      <c r="C362" s="262"/>
      <c r="D362" s="115" t="s">
        <v>274</v>
      </c>
      <c r="E362" s="112" t="s">
        <v>114</v>
      </c>
      <c r="F362" s="112" t="s">
        <v>343</v>
      </c>
      <c r="G362" s="112" t="s">
        <v>260</v>
      </c>
      <c r="H362" s="112">
        <v>1</v>
      </c>
      <c r="I362" s="159"/>
    </row>
    <row r="363" spans="1:9" x14ac:dyDescent="0.25">
      <c r="A363" s="318" t="s">
        <v>286</v>
      </c>
      <c r="B363" s="304">
        <f>B361+1</f>
        <v>43755</v>
      </c>
      <c r="C363" s="260" t="s">
        <v>254</v>
      </c>
      <c r="D363" s="115" t="s">
        <v>255</v>
      </c>
      <c r="E363" s="112" t="s">
        <v>110</v>
      </c>
      <c r="F363" s="260" t="s">
        <v>16</v>
      </c>
      <c r="G363" s="112" t="s">
        <v>301</v>
      </c>
      <c r="H363" s="123">
        <v>2</v>
      </c>
      <c r="I363" s="324" t="s">
        <v>341</v>
      </c>
    </row>
    <row r="364" spans="1:9" x14ac:dyDescent="0.25">
      <c r="A364" s="318"/>
      <c r="B364" s="305"/>
      <c r="C364" s="261"/>
      <c r="D364" s="117" t="s">
        <v>256</v>
      </c>
      <c r="E364" s="199" t="s">
        <v>105</v>
      </c>
      <c r="F364" s="261"/>
      <c r="G364" s="205" t="s">
        <v>313</v>
      </c>
      <c r="H364" s="206">
        <v>1.5</v>
      </c>
      <c r="I364" s="325"/>
    </row>
    <row r="365" spans="1:9" x14ac:dyDescent="0.25">
      <c r="A365" s="318"/>
      <c r="B365" s="305"/>
      <c r="C365" s="261"/>
      <c r="D365" s="115" t="s">
        <v>257</v>
      </c>
      <c r="E365" s="112" t="s">
        <v>134</v>
      </c>
      <c r="F365" s="257"/>
      <c r="G365" s="112" t="s">
        <v>303</v>
      </c>
      <c r="H365" s="123">
        <v>1.5</v>
      </c>
      <c r="I365" s="319"/>
    </row>
    <row r="366" spans="1:9" x14ac:dyDescent="0.25">
      <c r="A366" s="318"/>
      <c r="B366" s="306"/>
      <c r="C366" s="262"/>
      <c r="D366" s="118" t="s">
        <v>342</v>
      </c>
      <c r="E366" s="114" t="s">
        <v>110</v>
      </c>
      <c r="F366" s="262"/>
      <c r="G366" s="114" t="s">
        <v>314</v>
      </c>
      <c r="H366" s="217">
        <v>1</v>
      </c>
      <c r="I366" s="326"/>
    </row>
    <row r="367" spans="1:9" x14ac:dyDescent="0.25">
      <c r="B367" s="313">
        <f>B363+1</f>
        <v>43756</v>
      </c>
      <c r="C367" s="257" t="s">
        <v>241</v>
      </c>
      <c r="D367" s="257" t="s">
        <v>242</v>
      </c>
      <c r="E367" s="258" t="s">
        <v>112</v>
      </c>
      <c r="F367" s="112" t="s">
        <v>319</v>
      </c>
      <c r="G367" s="112" t="s">
        <v>244</v>
      </c>
      <c r="H367" s="258">
        <v>3</v>
      </c>
      <c r="I367" s="159"/>
    </row>
    <row r="368" spans="1:9" x14ac:dyDescent="0.25">
      <c r="B368" s="313"/>
      <c r="C368" s="257"/>
      <c r="D368" s="257"/>
      <c r="E368" s="258"/>
      <c r="F368" s="112" t="s">
        <v>243</v>
      </c>
      <c r="G368" s="112" t="s">
        <v>245</v>
      </c>
      <c r="H368" s="258"/>
      <c r="I368" s="159"/>
    </row>
    <row r="369" spans="2:9" x14ac:dyDescent="0.25">
      <c r="B369" s="160">
        <f>B367+1</f>
        <v>43757</v>
      </c>
      <c r="C369" s="115" t="s">
        <v>246</v>
      </c>
      <c r="D369" s="115" t="s">
        <v>247</v>
      </c>
      <c r="E369" s="112" t="s">
        <v>112</v>
      </c>
      <c r="F369" s="112" t="s">
        <v>309</v>
      </c>
      <c r="G369" s="112" t="s">
        <v>249</v>
      </c>
      <c r="H369" s="112">
        <v>3</v>
      </c>
      <c r="I369" s="159"/>
    </row>
    <row r="370" spans="2:9" x14ac:dyDescent="0.25">
      <c r="B370" s="193">
        <f>B369+1</f>
        <v>43758</v>
      </c>
      <c r="C370" s="182" t="s">
        <v>250</v>
      </c>
      <c r="D370" s="182"/>
      <c r="E370" s="183"/>
      <c r="F370" s="183"/>
      <c r="G370" s="183"/>
      <c r="H370" s="183"/>
      <c r="I370" s="185"/>
    </row>
    <row r="371" spans="2:9" x14ac:dyDescent="0.25">
      <c r="B371" s="313">
        <v>43759</v>
      </c>
      <c r="C371" s="257" t="s">
        <v>251</v>
      </c>
      <c r="D371" s="257" t="s">
        <v>266</v>
      </c>
      <c r="E371" s="258" t="s">
        <v>107</v>
      </c>
      <c r="F371" s="112" t="s">
        <v>305</v>
      </c>
      <c r="G371" s="112" t="s">
        <v>355</v>
      </c>
      <c r="H371" s="258">
        <v>1.5</v>
      </c>
      <c r="I371" s="159"/>
    </row>
    <row r="372" spans="2:9" x14ac:dyDescent="0.25">
      <c r="B372" s="304"/>
      <c r="C372" s="260"/>
      <c r="D372" s="260"/>
      <c r="E372" s="317"/>
      <c r="F372" s="199" t="s">
        <v>264</v>
      </c>
      <c r="G372" s="112" t="s">
        <v>356</v>
      </c>
      <c r="H372" s="258"/>
      <c r="I372" s="159"/>
    </row>
    <row r="373" spans="2:9" x14ac:dyDescent="0.25">
      <c r="B373" s="313"/>
      <c r="C373" s="257"/>
      <c r="D373" s="115" t="s">
        <v>382</v>
      </c>
      <c r="E373" s="112" t="s">
        <v>383</v>
      </c>
      <c r="F373" s="112" t="s">
        <v>333</v>
      </c>
      <c r="G373" s="112" t="s">
        <v>366</v>
      </c>
      <c r="H373" s="112">
        <v>3</v>
      </c>
      <c r="I373" s="159"/>
    </row>
    <row r="374" spans="2:9" x14ac:dyDescent="0.25">
      <c r="B374" s="304"/>
      <c r="C374" s="260"/>
      <c r="D374" s="117" t="s">
        <v>384</v>
      </c>
      <c r="E374" s="199" t="s">
        <v>376</v>
      </c>
      <c r="F374" s="199" t="s">
        <v>264</v>
      </c>
      <c r="G374" s="112" t="s">
        <v>378</v>
      </c>
      <c r="H374" s="112">
        <v>3</v>
      </c>
      <c r="I374" s="159"/>
    </row>
    <row r="375" spans="2:9" x14ac:dyDescent="0.25">
      <c r="B375" s="313">
        <f>B371+1</f>
        <v>43760</v>
      </c>
      <c r="C375" s="257" t="s">
        <v>252</v>
      </c>
      <c r="D375" s="115" t="s">
        <v>385</v>
      </c>
      <c r="E375" s="112" t="s">
        <v>383</v>
      </c>
      <c r="F375" s="112" t="s">
        <v>333</v>
      </c>
      <c r="G375" s="112" t="s">
        <v>244</v>
      </c>
      <c r="H375" s="112">
        <v>3</v>
      </c>
      <c r="I375" s="159"/>
    </row>
    <row r="376" spans="2:9" x14ac:dyDescent="0.25">
      <c r="B376" s="304"/>
      <c r="C376" s="260"/>
      <c r="D376" s="117" t="s">
        <v>272</v>
      </c>
      <c r="E376" s="199" t="s">
        <v>118</v>
      </c>
      <c r="F376" s="199" t="s">
        <v>325</v>
      </c>
      <c r="G376" s="112" t="s">
        <v>273</v>
      </c>
      <c r="H376" s="112">
        <v>1</v>
      </c>
      <c r="I376" s="159"/>
    </row>
    <row r="377" spans="2:9" x14ac:dyDescent="0.25">
      <c r="B377" s="160">
        <f>B375+1</f>
        <v>43761</v>
      </c>
      <c r="C377" s="115" t="s">
        <v>253</v>
      </c>
      <c r="D377" s="115" t="s">
        <v>386</v>
      </c>
      <c r="E377" s="112" t="s">
        <v>383</v>
      </c>
      <c r="F377" s="112" t="s">
        <v>333</v>
      </c>
      <c r="G377" s="112" t="s">
        <v>244</v>
      </c>
      <c r="H377" s="112">
        <v>3</v>
      </c>
      <c r="I377" s="159"/>
    </row>
    <row r="378" spans="2:9" x14ac:dyDescent="0.25">
      <c r="B378" s="160">
        <f>B377+1</f>
        <v>43762</v>
      </c>
      <c r="C378" s="115" t="s">
        <v>254</v>
      </c>
      <c r="D378" s="115" t="s">
        <v>387</v>
      </c>
      <c r="E378" s="112" t="s">
        <v>383</v>
      </c>
      <c r="F378" s="112" t="s">
        <v>333</v>
      </c>
      <c r="G378" s="112" t="s">
        <v>244</v>
      </c>
      <c r="H378" s="112">
        <v>3</v>
      </c>
      <c r="I378" s="159"/>
    </row>
    <row r="379" spans="2:9" x14ac:dyDescent="0.25">
      <c r="B379" s="161">
        <v>43763</v>
      </c>
      <c r="C379" s="115" t="s">
        <v>241</v>
      </c>
      <c r="D379" s="115" t="s">
        <v>388</v>
      </c>
      <c r="E379" s="112" t="s">
        <v>383</v>
      </c>
      <c r="F379" s="112" t="s">
        <v>333</v>
      </c>
      <c r="G379" s="112" t="s">
        <v>244</v>
      </c>
      <c r="H379" s="112">
        <v>3</v>
      </c>
      <c r="I379" s="159"/>
    </row>
    <row r="380" spans="2:9" x14ac:dyDescent="0.25">
      <c r="B380" s="313">
        <f>B379+1</f>
        <v>43764</v>
      </c>
      <c r="C380" s="257" t="s">
        <v>246</v>
      </c>
      <c r="D380" s="115" t="s">
        <v>350</v>
      </c>
      <c r="E380" s="112" t="s">
        <v>8</v>
      </c>
      <c r="F380" s="112" t="s">
        <v>309</v>
      </c>
      <c r="G380" s="112" t="s">
        <v>380</v>
      </c>
      <c r="H380" s="112">
        <v>2</v>
      </c>
      <c r="I380" s="159"/>
    </row>
    <row r="381" spans="2:9" x14ac:dyDescent="0.25">
      <c r="B381" s="313"/>
      <c r="C381" s="257"/>
      <c r="D381" s="115" t="s">
        <v>340</v>
      </c>
      <c r="E381" s="112" t="s">
        <v>110</v>
      </c>
      <c r="F381" s="112" t="s">
        <v>309</v>
      </c>
      <c r="G381" s="112" t="s">
        <v>380</v>
      </c>
      <c r="H381" s="112">
        <v>2</v>
      </c>
      <c r="I381" s="159"/>
    </row>
    <row r="382" spans="2:9" x14ac:dyDescent="0.25">
      <c r="B382" s="193">
        <f>B380+1</f>
        <v>43765</v>
      </c>
      <c r="C382" s="182" t="s">
        <v>250</v>
      </c>
      <c r="D382" s="182"/>
      <c r="E382" s="183"/>
      <c r="F382" s="183"/>
      <c r="G382" s="183"/>
      <c r="H382" s="183"/>
      <c r="I382" s="185"/>
    </row>
    <row r="383" spans="2:9" x14ac:dyDescent="0.25">
      <c r="B383" s="313">
        <f>B382+1</f>
        <v>43766</v>
      </c>
      <c r="C383" s="257" t="s">
        <v>251</v>
      </c>
      <c r="D383" s="115" t="s">
        <v>351</v>
      </c>
      <c r="E383" s="112" t="s">
        <v>110</v>
      </c>
      <c r="F383" s="112" t="s">
        <v>264</v>
      </c>
      <c r="G383" s="112" t="s">
        <v>265</v>
      </c>
      <c r="H383" s="112">
        <v>2</v>
      </c>
      <c r="I383" s="159"/>
    </row>
    <row r="384" spans="2:9" x14ac:dyDescent="0.25">
      <c r="B384" s="313"/>
      <c r="C384" s="257"/>
      <c r="D384" s="257" t="s">
        <v>266</v>
      </c>
      <c r="E384" s="258" t="s">
        <v>107</v>
      </c>
      <c r="F384" s="112" t="s">
        <v>305</v>
      </c>
      <c r="G384" s="112" t="s">
        <v>267</v>
      </c>
      <c r="H384" s="258">
        <v>1.5</v>
      </c>
      <c r="I384" s="159"/>
    </row>
    <row r="385" spans="1:12" x14ac:dyDescent="0.25">
      <c r="B385" s="313"/>
      <c r="C385" s="257"/>
      <c r="D385" s="257"/>
      <c r="E385" s="258"/>
      <c r="F385" s="112" t="s">
        <v>264</v>
      </c>
      <c r="G385" s="112" t="s">
        <v>259</v>
      </c>
      <c r="H385" s="258"/>
      <c r="I385" s="159"/>
    </row>
    <row r="386" spans="1:12" x14ac:dyDescent="0.25">
      <c r="B386" s="313"/>
      <c r="C386" s="257"/>
      <c r="D386" s="115" t="s">
        <v>268</v>
      </c>
      <c r="E386" s="112" t="s">
        <v>8</v>
      </c>
      <c r="F386" s="112" t="s">
        <v>323</v>
      </c>
      <c r="G386" s="112" t="s">
        <v>260</v>
      </c>
      <c r="H386" s="112">
        <v>1</v>
      </c>
      <c r="I386" s="159"/>
    </row>
    <row r="387" spans="1:12" x14ac:dyDescent="0.25">
      <c r="B387" s="313"/>
      <c r="C387" s="257"/>
      <c r="D387" s="115" t="s">
        <v>19</v>
      </c>
      <c r="E387" s="112" t="s">
        <v>118</v>
      </c>
      <c r="F387" s="112" t="s">
        <v>324</v>
      </c>
      <c r="G387" s="112" t="s">
        <v>269</v>
      </c>
      <c r="H387" s="112">
        <v>1</v>
      </c>
      <c r="I387" s="159"/>
    </row>
    <row r="388" spans="1:12" x14ac:dyDescent="0.25">
      <c r="B388" s="322">
        <v>43767</v>
      </c>
      <c r="C388" s="257" t="s">
        <v>252</v>
      </c>
      <c r="D388" s="247" t="s">
        <v>389</v>
      </c>
      <c r="E388" s="112" t="s">
        <v>405</v>
      </c>
      <c r="F388" s="258" t="s">
        <v>390</v>
      </c>
      <c r="G388" s="258" t="s">
        <v>391</v>
      </c>
      <c r="H388" s="112">
        <v>1.5</v>
      </c>
      <c r="I388" s="159"/>
      <c r="L388" s="103"/>
    </row>
    <row r="389" spans="1:12" x14ac:dyDescent="0.25">
      <c r="B389" s="322"/>
      <c r="C389" s="257"/>
      <c r="D389" s="247"/>
      <c r="E389" s="112" t="s">
        <v>120</v>
      </c>
      <c r="F389" s="258"/>
      <c r="G389" s="258"/>
      <c r="H389" s="112">
        <v>1.5</v>
      </c>
      <c r="I389" s="159"/>
      <c r="L389" s="103"/>
    </row>
    <row r="390" spans="1:12" x14ac:dyDescent="0.25">
      <c r="B390" s="322"/>
      <c r="C390" s="257"/>
      <c r="D390" s="247"/>
      <c r="E390" s="112" t="s">
        <v>376</v>
      </c>
      <c r="F390" s="258"/>
      <c r="G390" s="258"/>
      <c r="H390" s="112">
        <v>1.5</v>
      </c>
      <c r="I390" s="159"/>
      <c r="L390" s="103"/>
    </row>
    <row r="391" spans="1:12" x14ac:dyDescent="0.25">
      <c r="B391" s="323"/>
      <c r="C391" s="257"/>
      <c r="D391" s="247"/>
      <c r="E391" s="112" t="s">
        <v>383</v>
      </c>
      <c r="F391" s="258"/>
      <c r="G391" s="258"/>
      <c r="H391" s="112">
        <v>1.5</v>
      </c>
      <c r="I391" s="159"/>
      <c r="L391" s="103"/>
    </row>
    <row r="392" spans="1:12" x14ac:dyDescent="0.25">
      <c r="B392" s="323"/>
      <c r="C392" s="257"/>
      <c r="D392" s="115" t="s">
        <v>272</v>
      </c>
      <c r="E392" s="112" t="s">
        <v>118</v>
      </c>
      <c r="F392" s="112" t="s">
        <v>325</v>
      </c>
      <c r="G392" s="112" t="s">
        <v>273</v>
      </c>
      <c r="H392" s="112">
        <v>1</v>
      </c>
      <c r="I392" s="159"/>
      <c r="L392" s="105"/>
    </row>
    <row r="393" spans="1:12" x14ac:dyDescent="0.25">
      <c r="B393" s="165">
        <v>43768</v>
      </c>
      <c r="C393" s="115" t="s">
        <v>253</v>
      </c>
      <c r="D393" s="115" t="s">
        <v>274</v>
      </c>
      <c r="E393" s="112" t="s">
        <v>114</v>
      </c>
      <c r="F393" s="112" t="s">
        <v>326</v>
      </c>
      <c r="G393" s="112" t="s">
        <v>260</v>
      </c>
      <c r="H393" s="112">
        <v>1</v>
      </c>
      <c r="I393" s="159"/>
      <c r="L393" s="103"/>
    </row>
    <row r="394" spans="1:12" ht="15" customHeight="1" x14ac:dyDescent="0.25">
      <c r="A394" s="318" t="s">
        <v>286</v>
      </c>
      <c r="B394" s="322">
        <v>43769</v>
      </c>
      <c r="C394" s="257" t="s">
        <v>254</v>
      </c>
      <c r="D394" s="115" t="s">
        <v>255</v>
      </c>
      <c r="E394" s="112" t="s">
        <v>110</v>
      </c>
      <c r="F394" s="257" t="s">
        <v>16</v>
      </c>
      <c r="G394" s="112" t="s">
        <v>301</v>
      </c>
      <c r="H394" s="123">
        <v>2</v>
      </c>
      <c r="I394" s="319" t="s">
        <v>341</v>
      </c>
    </row>
    <row r="395" spans="1:12" x14ac:dyDescent="0.25">
      <c r="A395" s="318"/>
      <c r="B395" s="323"/>
      <c r="C395" s="257"/>
      <c r="D395" s="117" t="s">
        <v>256</v>
      </c>
      <c r="E395" s="199" t="s">
        <v>105</v>
      </c>
      <c r="F395" s="260"/>
      <c r="G395" s="199" t="s">
        <v>313</v>
      </c>
      <c r="H395" s="206">
        <v>1.5</v>
      </c>
      <c r="I395" s="320"/>
    </row>
    <row r="396" spans="1:12" x14ac:dyDescent="0.25">
      <c r="A396" s="318"/>
      <c r="B396" s="323"/>
      <c r="C396" s="257"/>
      <c r="D396" s="115" t="s">
        <v>257</v>
      </c>
      <c r="E396" s="112" t="s">
        <v>134</v>
      </c>
      <c r="F396" s="257"/>
      <c r="G396" s="112" t="s">
        <v>303</v>
      </c>
      <c r="H396" s="123">
        <v>1.5</v>
      </c>
      <c r="I396" s="319"/>
    </row>
    <row r="397" spans="1:12" x14ac:dyDescent="0.25">
      <c r="A397" s="318"/>
      <c r="B397" s="323"/>
      <c r="C397" s="257"/>
      <c r="D397" s="118" t="s">
        <v>342</v>
      </c>
      <c r="E397" s="114" t="s">
        <v>110</v>
      </c>
      <c r="F397" s="262"/>
      <c r="G397" s="114" t="s">
        <v>314</v>
      </c>
      <c r="H397" s="217">
        <v>1</v>
      </c>
      <c r="I397" s="321"/>
    </row>
    <row r="398" spans="1:12" x14ac:dyDescent="0.25">
      <c r="B398" s="167">
        <v>43770</v>
      </c>
      <c r="C398" s="99" t="s">
        <v>241</v>
      </c>
      <c r="D398" s="99"/>
      <c r="E398" s="98"/>
      <c r="F398" s="98"/>
      <c r="G398" s="98"/>
      <c r="H398" s="98"/>
      <c r="I398" s="139"/>
    </row>
    <row r="399" spans="1:12" x14ac:dyDescent="0.25">
      <c r="B399" s="167">
        <v>43771</v>
      </c>
      <c r="C399" s="99" t="s">
        <v>246</v>
      </c>
      <c r="D399" s="99"/>
      <c r="E399" s="98"/>
      <c r="F399" s="98"/>
      <c r="G399" s="98"/>
      <c r="H399" s="98"/>
      <c r="I399" s="139"/>
    </row>
    <row r="400" spans="1:12" x14ac:dyDescent="0.25">
      <c r="B400" s="197">
        <v>43772</v>
      </c>
      <c r="C400" s="182" t="s">
        <v>250</v>
      </c>
      <c r="D400" s="182"/>
      <c r="E400" s="183"/>
      <c r="F400" s="183"/>
      <c r="G400" s="183"/>
      <c r="H400" s="183"/>
      <c r="I400" s="185"/>
    </row>
    <row r="401" spans="2:9" x14ac:dyDescent="0.25">
      <c r="B401" s="314">
        <v>43773</v>
      </c>
      <c r="C401" s="316" t="s">
        <v>251</v>
      </c>
      <c r="D401" s="99" t="s">
        <v>322</v>
      </c>
      <c r="E401" s="98" t="s">
        <v>110</v>
      </c>
      <c r="F401" s="98" t="s">
        <v>264</v>
      </c>
      <c r="G401" s="98" t="s">
        <v>265</v>
      </c>
      <c r="H401" s="98">
        <v>2</v>
      </c>
      <c r="I401" s="139"/>
    </row>
    <row r="402" spans="2:9" x14ac:dyDescent="0.25">
      <c r="B402" s="315"/>
      <c r="C402" s="316"/>
      <c r="D402" s="316" t="s">
        <v>266</v>
      </c>
      <c r="E402" s="315" t="s">
        <v>107</v>
      </c>
      <c r="F402" s="98" t="s">
        <v>305</v>
      </c>
      <c r="G402" s="98" t="s">
        <v>392</v>
      </c>
      <c r="H402" s="315">
        <v>1.5</v>
      </c>
      <c r="I402" s="139"/>
    </row>
    <row r="403" spans="2:9" x14ac:dyDescent="0.25">
      <c r="B403" s="315"/>
      <c r="C403" s="316"/>
      <c r="D403" s="316"/>
      <c r="E403" s="315"/>
      <c r="F403" s="98" t="s">
        <v>264</v>
      </c>
      <c r="G403" s="98" t="s">
        <v>270</v>
      </c>
      <c r="H403" s="315"/>
      <c r="I403" s="139"/>
    </row>
    <row r="404" spans="2:9" x14ac:dyDescent="0.25">
      <c r="B404" s="315"/>
      <c r="C404" s="316"/>
      <c r="D404" s="99" t="s">
        <v>19</v>
      </c>
      <c r="E404" s="98" t="s">
        <v>118</v>
      </c>
      <c r="F404" s="98" t="s">
        <v>324</v>
      </c>
      <c r="G404" s="98" t="s">
        <v>259</v>
      </c>
      <c r="H404" s="98">
        <v>1</v>
      </c>
      <c r="I404" s="139"/>
    </row>
    <row r="405" spans="2:9" ht="30" x14ac:dyDescent="0.25">
      <c r="B405" s="315"/>
      <c r="C405" s="316"/>
      <c r="D405" s="99" t="s">
        <v>393</v>
      </c>
      <c r="E405" s="98" t="s">
        <v>120</v>
      </c>
      <c r="F405" s="98" t="s">
        <v>264</v>
      </c>
      <c r="G405" s="98" t="s">
        <v>378</v>
      </c>
      <c r="H405" s="98">
        <v>3</v>
      </c>
      <c r="I405" s="139"/>
    </row>
    <row r="406" spans="2:9" x14ac:dyDescent="0.25">
      <c r="B406" s="314">
        <f>B401+1</f>
        <v>43774</v>
      </c>
      <c r="C406" s="316" t="s">
        <v>252</v>
      </c>
      <c r="D406" s="316" t="s">
        <v>21</v>
      </c>
      <c r="E406" s="315" t="s">
        <v>116</v>
      </c>
      <c r="F406" s="98" t="s">
        <v>264</v>
      </c>
      <c r="G406" s="98" t="s">
        <v>270</v>
      </c>
      <c r="H406" s="315">
        <v>2</v>
      </c>
      <c r="I406" s="139"/>
    </row>
    <row r="407" spans="2:9" x14ac:dyDescent="0.25">
      <c r="B407" s="315"/>
      <c r="C407" s="316"/>
      <c r="D407" s="316"/>
      <c r="E407" s="315"/>
      <c r="F407" s="98" t="s">
        <v>305</v>
      </c>
      <c r="G407" s="98" t="s">
        <v>259</v>
      </c>
      <c r="H407" s="315"/>
      <c r="I407" s="139"/>
    </row>
    <row r="408" spans="2:9" x14ac:dyDescent="0.25">
      <c r="B408" s="315"/>
      <c r="C408" s="316"/>
      <c r="D408" s="99" t="s">
        <v>272</v>
      </c>
      <c r="E408" s="98" t="s">
        <v>118</v>
      </c>
      <c r="F408" s="98" t="s">
        <v>325</v>
      </c>
      <c r="G408" s="98" t="s">
        <v>273</v>
      </c>
      <c r="H408" s="98">
        <v>1</v>
      </c>
      <c r="I408" s="139"/>
    </row>
    <row r="409" spans="2:9" x14ac:dyDescent="0.25">
      <c r="B409" s="314">
        <f>B406+1</f>
        <v>43775</v>
      </c>
      <c r="C409" s="316" t="s">
        <v>253</v>
      </c>
      <c r="D409" s="316" t="s">
        <v>274</v>
      </c>
      <c r="E409" s="315" t="s">
        <v>114</v>
      </c>
      <c r="F409" s="98" t="s">
        <v>305</v>
      </c>
      <c r="G409" s="315" t="s">
        <v>260</v>
      </c>
      <c r="H409" s="315">
        <v>1</v>
      </c>
      <c r="I409" s="139"/>
    </row>
    <row r="410" spans="2:9" x14ac:dyDescent="0.25">
      <c r="B410" s="315"/>
      <c r="C410" s="316"/>
      <c r="D410" s="316"/>
      <c r="E410" s="315"/>
      <c r="F410" s="98" t="s">
        <v>264</v>
      </c>
      <c r="G410" s="315"/>
      <c r="H410" s="315"/>
      <c r="I410" s="139"/>
    </row>
    <row r="411" spans="2:9" ht="30" x14ac:dyDescent="0.25">
      <c r="B411" s="167">
        <f>B409+1</f>
        <v>43776</v>
      </c>
      <c r="C411" s="99" t="s">
        <v>254</v>
      </c>
      <c r="D411" s="99" t="s">
        <v>394</v>
      </c>
      <c r="E411" s="98" t="s">
        <v>120</v>
      </c>
      <c r="F411" s="98" t="s">
        <v>264</v>
      </c>
      <c r="G411" s="98" t="s">
        <v>249</v>
      </c>
      <c r="H411" s="98">
        <v>3</v>
      </c>
      <c r="I411" s="139"/>
    </row>
    <row r="412" spans="2:9" x14ac:dyDescent="0.25">
      <c r="B412" s="167">
        <f>B411+1</f>
        <v>43777</v>
      </c>
      <c r="C412" s="99" t="s">
        <v>241</v>
      </c>
      <c r="D412" s="99"/>
      <c r="E412" s="98"/>
      <c r="F412" s="98"/>
      <c r="G412" s="98"/>
      <c r="H412" s="98"/>
      <c r="I412" s="139"/>
    </row>
    <row r="413" spans="2:9" x14ac:dyDescent="0.25">
      <c r="B413" s="333">
        <f>B412+1</f>
        <v>43778</v>
      </c>
      <c r="C413" s="335" t="s">
        <v>246</v>
      </c>
      <c r="D413" s="99" t="s">
        <v>350</v>
      </c>
      <c r="E413" s="98" t="s">
        <v>8</v>
      </c>
      <c r="F413" s="98" t="s">
        <v>309</v>
      </c>
      <c r="G413" s="98" t="s">
        <v>380</v>
      </c>
      <c r="H413" s="98">
        <v>2</v>
      </c>
      <c r="I413" s="139"/>
    </row>
    <row r="414" spans="2:9" x14ac:dyDescent="0.25">
      <c r="B414" s="334"/>
      <c r="C414" s="336"/>
      <c r="D414" s="99" t="s">
        <v>340</v>
      </c>
      <c r="E414" s="98" t="s">
        <v>110</v>
      </c>
      <c r="F414" s="98" t="s">
        <v>309</v>
      </c>
      <c r="G414" s="98" t="s">
        <v>380</v>
      </c>
      <c r="H414" s="98">
        <v>2</v>
      </c>
      <c r="I414" s="139"/>
    </row>
    <row r="415" spans="2:9" x14ac:dyDescent="0.25">
      <c r="B415" s="197">
        <f>B413+1</f>
        <v>43779</v>
      </c>
      <c r="C415" s="182" t="s">
        <v>250</v>
      </c>
      <c r="D415" s="182"/>
      <c r="E415" s="183"/>
      <c r="F415" s="183"/>
      <c r="G415" s="183"/>
      <c r="H415" s="183"/>
      <c r="I415" s="185"/>
    </row>
    <row r="416" spans="2:9" x14ac:dyDescent="0.25">
      <c r="B416" s="314">
        <v>43780</v>
      </c>
      <c r="C416" s="316" t="s">
        <v>251</v>
      </c>
      <c r="D416" s="99" t="s">
        <v>322</v>
      </c>
      <c r="E416" s="98" t="s">
        <v>110</v>
      </c>
      <c r="F416" s="98" t="s">
        <v>264</v>
      </c>
      <c r="G416" s="98" t="s">
        <v>265</v>
      </c>
      <c r="H416" s="98">
        <v>2</v>
      </c>
      <c r="I416" s="139"/>
    </row>
    <row r="417" spans="2:9" x14ac:dyDescent="0.25">
      <c r="B417" s="315"/>
      <c r="C417" s="316"/>
      <c r="D417" s="316" t="s">
        <v>266</v>
      </c>
      <c r="E417" s="315" t="s">
        <v>107</v>
      </c>
      <c r="F417" s="98" t="s">
        <v>305</v>
      </c>
      <c r="G417" s="98" t="s">
        <v>267</v>
      </c>
      <c r="H417" s="315">
        <v>1.5</v>
      </c>
      <c r="I417" s="139"/>
    </row>
    <row r="418" spans="2:9" x14ac:dyDescent="0.25">
      <c r="B418" s="315"/>
      <c r="C418" s="316"/>
      <c r="D418" s="316"/>
      <c r="E418" s="315"/>
      <c r="F418" s="98" t="s">
        <v>264</v>
      </c>
      <c r="G418" s="98" t="s">
        <v>259</v>
      </c>
      <c r="H418" s="315"/>
      <c r="I418" s="139"/>
    </row>
    <row r="419" spans="2:9" x14ac:dyDescent="0.25">
      <c r="B419" s="315"/>
      <c r="C419" s="316"/>
      <c r="D419" s="99" t="s">
        <v>268</v>
      </c>
      <c r="E419" s="98" t="s">
        <v>8</v>
      </c>
      <c r="F419" s="98" t="s">
        <v>323</v>
      </c>
      <c r="G419" s="98" t="s">
        <v>260</v>
      </c>
      <c r="H419" s="98">
        <v>1</v>
      </c>
      <c r="I419" s="139"/>
    </row>
    <row r="420" spans="2:9" x14ac:dyDescent="0.25">
      <c r="B420" s="315"/>
      <c r="C420" s="316"/>
      <c r="D420" s="99" t="s">
        <v>19</v>
      </c>
      <c r="E420" s="98" t="s">
        <v>118</v>
      </c>
      <c r="F420" s="98" t="s">
        <v>324</v>
      </c>
      <c r="G420" s="98" t="s">
        <v>269</v>
      </c>
      <c r="H420" s="98">
        <v>1</v>
      </c>
      <c r="I420" s="139"/>
    </row>
    <row r="421" spans="2:9" x14ac:dyDescent="0.25">
      <c r="B421" s="314">
        <v>43781</v>
      </c>
      <c r="C421" s="316" t="s">
        <v>252</v>
      </c>
      <c r="D421" s="316" t="s">
        <v>21</v>
      </c>
      <c r="E421" s="315" t="s">
        <v>116</v>
      </c>
      <c r="F421" s="98" t="s">
        <v>264</v>
      </c>
      <c r="G421" s="98" t="s">
        <v>270</v>
      </c>
      <c r="H421" s="315">
        <v>2</v>
      </c>
      <c r="I421" s="139"/>
    </row>
    <row r="422" spans="2:9" x14ac:dyDescent="0.25">
      <c r="B422" s="315"/>
      <c r="C422" s="316"/>
      <c r="D422" s="316"/>
      <c r="E422" s="315"/>
      <c r="F422" s="98" t="s">
        <v>305</v>
      </c>
      <c r="G422" s="98" t="s">
        <v>259</v>
      </c>
      <c r="H422" s="315"/>
      <c r="I422" s="139"/>
    </row>
    <row r="423" spans="2:9" x14ac:dyDescent="0.25">
      <c r="B423" s="315"/>
      <c r="C423" s="316"/>
      <c r="D423" s="99" t="s">
        <v>272</v>
      </c>
      <c r="E423" s="98" t="s">
        <v>118</v>
      </c>
      <c r="F423" s="98" t="s">
        <v>325</v>
      </c>
      <c r="G423" s="98" t="s">
        <v>269</v>
      </c>
      <c r="H423" s="98">
        <v>1</v>
      </c>
      <c r="I423" s="139"/>
    </row>
    <row r="424" spans="2:9" x14ac:dyDescent="0.25">
      <c r="B424" s="167">
        <v>43782</v>
      </c>
      <c r="C424" s="99" t="s">
        <v>253</v>
      </c>
      <c r="D424" s="99"/>
      <c r="E424" s="98"/>
      <c r="F424" s="98"/>
      <c r="G424" s="98"/>
      <c r="H424" s="98"/>
      <c r="I424" s="139"/>
    </row>
    <row r="425" spans="2:9" x14ac:dyDescent="0.25">
      <c r="B425" s="337">
        <v>43783</v>
      </c>
      <c r="C425" s="316" t="s">
        <v>254</v>
      </c>
      <c r="D425" s="99" t="s">
        <v>255</v>
      </c>
      <c r="E425" s="98" t="s">
        <v>110</v>
      </c>
      <c r="F425" s="316" t="s">
        <v>16</v>
      </c>
      <c r="G425" s="98" t="s">
        <v>301</v>
      </c>
      <c r="H425" s="138">
        <v>2</v>
      </c>
      <c r="I425" s="139"/>
    </row>
    <row r="426" spans="2:9" x14ac:dyDescent="0.25">
      <c r="B426" s="337"/>
      <c r="C426" s="316"/>
      <c r="D426" s="100" t="s">
        <v>256</v>
      </c>
      <c r="E426" s="101" t="s">
        <v>105</v>
      </c>
      <c r="F426" s="335"/>
      <c r="G426" s="101" t="s">
        <v>313</v>
      </c>
      <c r="H426" s="215">
        <v>1.5</v>
      </c>
      <c r="I426" s="216"/>
    </row>
    <row r="427" spans="2:9" x14ac:dyDescent="0.25">
      <c r="B427" s="337"/>
      <c r="C427" s="316"/>
      <c r="D427" s="99" t="s">
        <v>257</v>
      </c>
      <c r="E427" s="98" t="s">
        <v>134</v>
      </c>
      <c r="F427" s="316"/>
      <c r="G427" s="98" t="s">
        <v>303</v>
      </c>
      <c r="H427" s="138">
        <v>1.5</v>
      </c>
      <c r="I427" s="139"/>
    </row>
    <row r="428" spans="2:9" x14ac:dyDescent="0.25">
      <c r="B428" s="337"/>
      <c r="C428" s="316"/>
      <c r="D428" s="222" t="s">
        <v>342</v>
      </c>
      <c r="E428" s="102" t="s">
        <v>110</v>
      </c>
      <c r="F428" s="336"/>
      <c r="G428" s="102" t="s">
        <v>314</v>
      </c>
      <c r="H428" s="223">
        <v>1</v>
      </c>
      <c r="I428" s="224"/>
    </row>
    <row r="429" spans="2:9" x14ac:dyDescent="0.25">
      <c r="B429" s="337">
        <v>43784</v>
      </c>
      <c r="C429" s="316" t="s">
        <v>241</v>
      </c>
      <c r="D429" s="316" t="s">
        <v>395</v>
      </c>
      <c r="E429" s="315" t="s">
        <v>112</v>
      </c>
      <c r="F429" s="98" t="s">
        <v>319</v>
      </c>
      <c r="G429" s="98" t="s">
        <v>244</v>
      </c>
      <c r="H429" s="315">
        <v>3</v>
      </c>
      <c r="I429" s="139"/>
    </row>
    <row r="430" spans="2:9" x14ac:dyDescent="0.25">
      <c r="B430" s="337"/>
      <c r="C430" s="316"/>
      <c r="D430" s="316"/>
      <c r="E430" s="315"/>
      <c r="F430" s="98" t="s">
        <v>243</v>
      </c>
      <c r="G430" s="98" t="s">
        <v>245</v>
      </c>
      <c r="H430" s="315"/>
      <c r="I430" s="139"/>
    </row>
    <row r="431" spans="2:9" x14ac:dyDescent="0.25">
      <c r="B431" s="168">
        <v>43785</v>
      </c>
      <c r="C431" s="99" t="s">
        <v>246</v>
      </c>
      <c r="D431" s="99" t="s">
        <v>247</v>
      </c>
      <c r="E431" s="98" t="s">
        <v>112</v>
      </c>
      <c r="F431" s="98" t="s">
        <v>248</v>
      </c>
      <c r="G431" s="98" t="s">
        <v>249</v>
      </c>
      <c r="H431" s="98">
        <v>3</v>
      </c>
      <c r="I431" s="139"/>
    </row>
    <row r="432" spans="2:9" x14ac:dyDescent="0.25">
      <c r="B432" s="198">
        <v>43786</v>
      </c>
      <c r="C432" s="182" t="s">
        <v>250</v>
      </c>
      <c r="D432" s="182"/>
      <c r="E432" s="183"/>
      <c r="F432" s="183"/>
      <c r="G432" s="183"/>
      <c r="H432" s="183"/>
      <c r="I432" s="185"/>
    </row>
    <row r="433" spans="2:9" x14ac:dyDescent="0.25">
      <c r="B433" s="337">
        <v>43787</v>
      </c>
      <c r="C433" s="316" t="s">
        <v>251</v>
      </c>
      <c r="D433" s="99" t="s">
        <v>322</v>
      </c>
      <c r="E433" s="98" t="s">
        <v>110</v>
      </c>
      <c r="F433" s="98" t="s">
        <v>264</v>
      </c>
      <c r="G433" s="98" t="s">
        <v>265</v>
      </c>
      <c r="H433" s="98">
        <v>2</v>
      </c>
      <c r="I433" s="139"/>
    </row>
    <row r="434" spans="2:9" x14ac:dyDescent="0.25">
      <c r="B434" s="337"/>
      <c r="C434" s="316"/>
      <c r="D434" s="316" t="s">
        <v>266</v>
      </c>
      <c r="E434" s="315" t="s">
        <v>107</v>
      </c>
      <c r="F434" s="98" t="s">
        <v>305</v>
      </c>
      <c r="G434" s="98" t="s">
        <v>392</v>
      </c>
      <c r="H434" s="315">
        <v>1.5</v>
      </c>
      <c r="I434" s="139"/>
    </row>
    <row r="435" spans="2:9" x14ac:dyDescent="0.25">
      <c r="B435" s="337"/>
      <c r="C435" s="316"/>
      <c r="D435" s="316"/>
      <c r="E435" s="315"/>
      <c r="F435" s="98" t="s">
        <v>264</v>
      </c>
      <c r="G435" s="98" t="s">
        <v>270</v>
      </c>
      <c r="H435" s="315"/>
      <c r="I435" s="139"/>
    </row>
    <row r="436" spans="2:9" x14ac:dyDescent="0.25">
      <c r="B436" s="337"/>
      <c r="C436" s="316"/>
      <c r="D436" s="99" t="s">
        <v>19</v>
      </c>
      <c r="E436" s="98" t="s">
        <v>118</v>
      </c>
      <c r="F436" s="98" t="s">
        <v>264</v>
      </c>
      <c r="G436" s="98" t="s">
        <v>259</v>
      </c>
      <c r="H436" s="98">
        <v>1</v>
      </c>
      <c r="I436" s="139"/>
    </row>
    <row r="437" spans="2:9" ht="30" x14ac:dyDescent="0.25">
      <c r="B437" s="337"/>
      <c r="C437" s="316"/>
      <c r="D437" s="99" t="s">
        <v>394</v>
      </c>
      <c r="E437" s="98" t="s">
        <v>120</v>
      </c>
      <c r="F437" s="98" t="s">
        <v>264</v>
      </c>
      <c r="G437" s="98" t="s">
        <v>378</v>
      </c>
      <c r="H437" s="98">
        <v>3</v>
      </c>
      <c r="I437" s="139"/>
    </row>
    <row r="438" spans="2:9" x14ac:dyDescent="0.25">
      <c r="B438" s="337">
        <v>43788</v>
      </c>
      <c r="C438" s="316" t="s">
        <v>252</v>
      </c>
      <c r="D438" s="316" t="s">
        <v>21</v>
      </c>
      <c r="E438" s="315" t="s">
        <v>116</v>
      </c>
      <c r="F438" s="98" t="s">
        <v>264</v>
      </c>
      <c r="G438" s="98" t="s">
        <v>270</v>
      </c>
      <c r="H438" s="315">
        <v>1.5</v>
      </c>
      <c r="I438" s="139"/>
    </row>
    <row r="439" spans="2:9" x14ac:dyDescent="0.25">
      <c r="B439" s="337"/>
      <c r="C439" s="316"/>
      <c r="D439" s="316"/>
      <c r="E439" s="315"/>
      <c r="F439" s="98" t="s">
        <v>305</v>
      </c>
      <c r="G439" s="98" t="s">
        <v>271</v>
      </c>
      <c r="H439" s="315"/>
      <c r="I439" s="139"/>
    </row>
    <row r="440" spans="2:9" x14ac:dyDescent="0.25">
      <c r="B440" s="337"/>
      <c r="C440" s="316"/>
      <c r="D440" s="99" t="s">
        <v>272</v>
      </c>
      <c r="E440" s="98" t="s">
        <v>118</v>
      </c>
      <c r="F440" s="98" t="s">
        <v>325</v>
      </c>
      <c r="G440" s="98" t="s">
        <v>273</v>
      </c>
      <c r="H440" s="98">
        <v>1</v>
      </c>
      <c r="I440" s="139"/>
    </row>
    <row r="441" spans="2:9" x14ac:dyDescent="0.25">
      <c r="B441" s="168">
        <v>43789</v>
      </c>
      <c r="C441" s="99" t="s">
        <v>253</v>
      </c>
      <c r="D441" s="99" t="s">
        <v>274</v>
      </c>
      <c r="E441" s="98" t="s">
        <v>114</v>
      </c>
      <c r="F441" s="98" t="s">
        <v>343</v>
      </c>
      <c r="G441" s="98" t="s">
        <v>260</v>
      </c>
      <c r="H441" s="98">
        <v>1</v>
      </c>
      <c r="I441" s="139"/>
    </row>
    <row r="442" spans="2:9" x14ac:dyDescent="0.25">
      <c r="B442" s="337">
        <v>43790</v>
      </c>
      <c r="C442" s="316" t="s">
        <v>254</v>
      </c>
      <c r="D442" s="99" t="s">
        <v>255</v>
      </c>
      <c r="E442" s="98" t="s">
        <v>110</v>
      </c>
      <c r="F442" s="316" t="s">
        <v>16</v>
      </c>
      <c r="G442" s="98" t="s">
        <v>301</v>
      </c>
      <c r="H442" s="138">
        <v>2</v>
      </c>
      <c r="I442" s="139"/>
    </row>
    <row r="443" spans="2:9" x14ac:dyDescent="0.25">
      <c r="B443" s="337"/>
      <c r="C443" s="316"/>
      <c r="D443" s="100" t="s">
        <v>256</v>
      </c>
      <c r="E443" s="101" t="s">
        <v>105</v>
      </c>
      <c r="F443" s="335"/>
      <c r="G443" s="101" t="s">
        <v>313</v>
      </c>
      <c r="H443" s="215">
        <v>1.5</v>
      </c>
      <c r="I443" s="216"/>
    </row>
    <row r="444" spans="2:9" x14ac:dyDescent="0.25">
      <c r="B444" s="337"/>
      <c r="C444" s="316"/>
      <c r="D444" s="99" t="s">
        <v>257</v>
      </c>
      <c r="E444" s="98" t="s">
        <v>134</v>
      </c>
      <c r="F444" s="316"/>
      <c r="G444" s="98" t="s">
        <v>303</v>
      </c>
      <c r="H444" s="138">
        <v>1.5</v>
      </c>
      <c r="I444" s="139"/>
    </row>
    <row r="445" spans="2:9" x14ac:dyDescent="0.25">
      <c r="B445" s="337"/>
      <c r="C445" s="316"/>
      <c r="D445" s="222" t="s">
        <v>342</v>
      </c>
      <c r="E445" s="102" t="s">
        <v>110</v>
      </c>
      <c r="F445" s="336"/>
      <c r="G445" s="102" t="s">
        <v>314</v>
      </c>
      <c r="H445" s="223">
        <v>1</v>
      </c>
      <c r="I445" s="224"/>
    </row>
    <row r="446" spans="2:9" x14ac:dyDescent="0.25">
      <c r="B446" s="337">
        <v>43791</v>
      </c>
      <c r="C446" s="316" t="s">
        <v>241</v>
      </c>
      <c r="D446" s="316" t="s">
        <v>395</v>
      </c>
      <c r="E446" s="315" t="s">
        <v>112</v>
      </c>
      <c r="F446" s="98" t="s">
        <v>319</v>
      </c>
      <c r="G446" s="98" t="s">
        <v>244</v>
      </c>
      <c r="H446" s="98">
        <v>2</v>
      </c>
      <c r="I446" s="139"/>
    </row>
    <row r="447" spans="2:9" x14ac:dyDescent="0.25">
      <c r="B447" s="337"/>
      <c r="C447" s="316"/>
      <c r="D447" s="316"/>
      <c r="E447" s="315"/>
      <c r="F447" s="98" t="s">
        <v>243</v>
      </c>
      <c r="G447" s="98" t="s">
        <v>245</v>
      </c>
      <c r="H447" s="98">
        <v>1</v>
      </c>
      <c r="I447" s="139"/>
    </row>
    <row r="448" spans="2:9" x14ac:dyDescent="0.25">
      <c r="B448" s="168">
        <v>43792</v>
      </c>
      <c r="C448" s="99" t="s">
        <v>246</v>
      </c>
      <c r="D448" s="99" t="s">
        <v>247</v>
      </c>
      <c r="E448" s="98" t="s">
        <v>112</v>
      </c>
      <c r="F448" s="98" t="s">
        <v>248</v>
      </c>
      <c r="G448" s="98" t="s">
        <v>249</v>
      </c>
      <c r="H448" s="98">
        <v>3</v>
      </c>
      <c r="I448" s="139"/>
    </row>
    <row r="449" spans="2:9" x14ac:dyDescent="0.25">
      <c r="B449" s="198">
        <v>43793</v>
      </c>
      <c r="C449" s="182" t="s">
        <v>250</v>
      </c>
      <c r="D449" s="182"/>
      <c r="E449" s="183"/>
      <c r="F449" s="183"/>
      <c r="G449" s="183"/>
      <c r="H449" s="183"/>
      <c r="I449" s="185"/>
    </row>
    <row r="450" spans="2:9" x14ac:dyDescent="0.25">
      <c r="B450" s="337">
        <v>43794</v>
      </c>
      <c r="C450" s="316" t="s">
        <v>251</v>
      </c>
      <c r="D450" s="99" t="s">
        <v>322</v>
      </c>
      <c r="E450" s="98" t="s">
        <v>110</v>
      </c>
      <c r="F450" s="98" t="s">
        <v>264</v>
      </c>
      <c r="G450" s="98" t="s">
        <v>265</v>
      </c>
      <c r="H450" s="98">
        <v>2</v>
      </c>
      <c r="I450" s="139"/>
    </row>
    <row r="451" spans="2:9" x14ac:dyDescent="0.25">
      <c r="B451" s="337"/>
      <c r="C451" s="316"/>
      <c r="D451" s="316" t="s">
        <v>266</v>
      </c>
      <c r="E451" s="315" t="s">
        <v>107</v>
      </c>
      <c r="F451" s="98" t="s">
        <v>305</v>
      </c>
      <c r="G451" s="98" t="s">
        <v>267</v>
      </c>
      <c r="H451" s="315">
        <v>1.5</v>
      </c>
      <c r="I451" s="139"/>
    </row>
    <row r="452" spans="2:9" x14ac:dyDescent="0.25">
      <c r="B452" s="337"/>
      <c r="C452" s="316"/>
      <c r="D452" s="316"/>
      <c r="E452" s="315"/>
      <c r="F452" s="98" t="s">
        <v>264</v>
      </c>
      <c r="G452" s="98" t="s">
        <v>259</v>
      </c>
      <c r="H452" s="315"/>
      <c r="I452" s="139"/>
    </row>
    <row r="453" spans="2:9" x14ac:dyDescent="0.25">
      <c r="B453" s="337"/>
      <c r="C453" s="316"/>
      <c r="D453" s="99" t="s">
        <v>19</v>
      </c>
      <c r="E453" s="98" t="s">
        <v>118</v>
      </c>
      <c r="F453" s="98" t="s">
        <v>324</v>
      </c>
      <c r="G453" s="98" t="s">
        <v>269</v>
      </c>
      <c r="H453" s="98">
        <v>1</v>
      </c>
      <c r="I453" s="139"/>
    </row>
    <row r="454" spans="2:9" x14ac:dyDescent="0.25">
      <c r="B454" s="337">
        <v>43795</v>
      </c>
      <c r="C454" s="316" t="s">
        <v>252</v>
      </c>
      <c r="D454" s="316" t="s">
        <v>21</v>
      </c>
      <c r="E454" s="315" t="s">
        <v>116</v>
      </c>
      <c r="F454" s="98" t="s">
        <v>264</v>
      </c>
      <c r="G454" s="98" t="s">
        <v>270</v>
      </c>
      <c r="H454" s="315">
        <v>1.5</v>
      </c>
      <c r="I454" s="139"/>
    </row>
    <row r="455" spans="2:9" x14ac:dyDescent="0.25">
      <c r="B455" s="337"/>
      <c r="C455" s="316"/>
      <c r="D455" s="316"/>
      <c r="E455" s="315"/>
      <c r="F455" s="98" t="s">
        <v>305</v>
      </c>
      <c r="G455" s="98" t="s">
        <v>271</v>
      </c>
      <c r="H455" s="315"/>
      <c r="I455" s="139"/>
    </row>
    <row r="456" spans="2:9" x14ac:dyDescent="0.25">
      <c r="B456" s="337"/>
      <c r="C456" s="316"/>
      <c r="D456" s="99" t="s">
        <v>272</v>
      </c>
      <c r="E456" s="98" t="s">
        <v>118</v>
      </c>
      <c r="F456" s="98" t="s">
        <v>325</v>
      </c>
      <c r="G456" s="98" t="s">
        <v>273</v>
      </c>
      <c r="H456" s="98">
        <v>1</v>
      </c>
      <c r="I456" s="139"/>
    </row>
    <row r="457" spans="2:9" x14ac:dyDescent="0.25">
      <c r="B457" s="337">
        <v>43796</v>
      </c>
      <c r="C457" s="316" t="s">
        <v>253</v>
      </c>
      <c r="D457" s="316" t="s">
        <v>274</v>
      </c>
      <c r="E457" s="315" t="s">
        <v>114</v>
      </c>
      <c r="F457" s="98" t="s">
        <v>305</v>
      </c>
      <c r="G457" s="315" t="s">
        <v>260</v>
      </c>
      <c r="H457" s="315">
        <v>1</v>
      </c>
      <c r="I457" s="139"/>
    </row>
    <row r="458" spans="2:9" x14ac:dyDescent="0.25">
      <c r="B458" s="337"/>
      <c r="C458" s="316"/>
      <c r="D458" s="316"/>
      <c r="E458" s="315"/>
      <c r="F458" s="98" t="s">
        <v>264</v>
      </c>
      <c r="G458" s="315"/>
      <c r="H458" s="315"/>
      <c r="I458" s="139"/>
    </row>
    <row r="459" spans="2:9" x14ac:dyDescent="0.25">
      <c r="B459" s="168">
        <v>43797</v>
      </c>
      <c r="C459" s="99" t="s">
        <v>254</v>
      </c>
      <c r="D459" s="169"/>
      <c r="E459" s="170"/>
      <c r="F459" s="170"/>
      <c r="G459" s="170"/>
      <c r="H459" s="170"/>
      <c r="I459" s="139"/>
    </row>
    <row r="460" spans="2:9" x14ac:dyDescent="0.25">
      <c r="B460" s="168">
        <v>43798</v>
      </c>
      <c r="C460" s="99" t="s">
        <v>241</v>
      </c>
      <c r="D460" s="169"/>
      <c r="E460" s="170"/>
      <c r="F460" s="170"/>
      <c r="G460" s="170"/>
      <c r="H460" s="170"/>
      <c r="I460" s="139"/>
    </row>
    <row r="461" spans="2:9" ht="30" x14ac:dyDescent="0.25">
      <c r="B461" s="168">
        <v>43799</v>
      </c>
      <c r="C461" s="99" t="s">
        <v>246</v>
      </c>
      <c r="D461" s="166" t="s">
        <v>396</v>
      </c>
      <c r="E461" s="170"/>
      <c r="F461" s="170"/>
      <c r="G461" s="170"/>
      <c r="H461" s="170"/>
      <c r="I461" s="139"/>
    </row>
  </sheetData>
  <autoFilter ref="B5:H461"/>
  <mergeCells count="476">
    <mergeCell ref="G457:G458"/>
    <mergeCell ref="F425:F428"/>
    <mergeCell ref="F442:F445"/>
    <mergeCell ref="B457:B458"/>
    <mergeCell ref="C457:C458"/>
    <mergeCell ref="D457:D458"/>
    <mergeCell ref="E457:E458"/>
    <mergeCell ref="H457:H458"/>
    <mergeCell ref="B454:B456"/>
    <mergeCell ref="C454:C456"/>
    <mergeCell ref="D454:D455"/>
    <mergeCell ref="E454:E455"/>
    <mergeCell ref="H454:H455"/>
    <mergeCell ref="B450:B453"/>
    <mergeCell ref="C450:C453"/>
    <mergeCell ref="D451:D452"/>
    <mergeCell ref="E451:E452"/>
    <mergeCell ref="H451:H452"/>
    <mergeCell ref="B442:B445"/>
    <mergeCell ref="C442:C445"/>
    <mergeCell ref="B446:B447"/>
    <mergeCell ref="C446:C447"/>
    <mergeCell ref="D446:D447"/>
    <mergeCell ref="E446:E447"/>
    <mergeCell ref="B438:B440"/>
    <mergeCell ref="C438:C440"/>
    <mergeCell ref="D438:D439"/>
    <mergeCell ref="E438:E439"/>
    <mergeCell ref="H438:H439"/>
    <mergeCell ref="B433:B437"/>
    <mergeCell ref="C433:C437"/>
    <mergeCell ref="D434:D435"/>
    <mergeCell ref="E434:E435"/>
    <mergeCell ref="H434:H435"/>
    <mergeCell ref="B425:B428"/>
    <mergeCell ref="C425:C428"/>
    <mergeCell ref="B429:B430"/>
    <mergeCell ref="C429:C430"/>
    <mergeCell ref="D429:D430"/>
    <mergeCell ref="E429:E430"/>
    <mergeCell ref="H429:H430"/>
    <mergeCell ref="B421:B423"/>
    <mergeCell ref="C421:C423"/>
    <mergeCell ref="D421:D422"/>
    <mergeCell ref="E421:E422"/>
    <mergeCell ref="H421:H422"/>
    <mergeCell ref="B416:B420"/>
    <mergeCell ref="C416:C420"/>
    <mergeCell ref="D417:D418"/>
    <mergeCell ref="E417:E418"/>
    <mergeCell ref="H417:H418"/>
    <mergeCell ref="B413:B414"/>
    <mergeCell ref="C413:C414"/>
    <mergeCell ref="C409:C410"/>
    <mergeCell ref="D409:D410"/>
    <mergeCell ref="E409:E410"/>
    <mergeCell ref="H409:H410"/>
    <mergeCell ref="G409:G410"/>
    <mergeCell ref="I332:I335"/>
    <mergeCell ref="F332:F335"/>
    <mergeCell ref="B332:B335"/>
    <mergeCell ref="C332:C335"/>
    <mergeCell ref="C336:C337"/>
    <mergeCell ref="B336:B337"/>
    <mergeCell ref="D354:D355"/>
    <mergeCell ref="H358:H359"/>
    <mergeCell ref="E358:E359"/>
    <mergeCell ref="D358:D359"/>
    <mergeCell ref="H336:H337"/>
    <mergeCell ref="E336:E337"/>
    <mergeCell ref="D336:D337"/>
    <mergeCell ref="H341:H342"/>
    <mergeCell ref="E341:E342"/>
    <mergeCell ref="D341:D342"/>
    <mergeCell ref="H344:H345"/>
    <mergeCell ref="E344:E345"/>
    <mergeCell ref="D344:D345"/>
    <mergeCell ref="H354:H355"/>
    <mergeCell ref="E354:E355"/>
    <mergeCell ref="I394:I397"/>
    <mergeCell ref="B401:B405"/>
    <mergeCell ref="C401:C405"/>
    <mergeCell ref="F363:F366"/>
    <mergeCell ref="G388:G391"/>
    <mergeCell ref="B394:B397"/>
    <mergeCell ref="C394:C397"/>
    <mergeCell ref="B388:B392"/>
    <mergeCell ref="C388:C392"/>
    <mergeCell ref="D388:D391"/>
    <mergeCell ref="F388:F391"/>
    <mergeCell ref="F394:F397"/>
    <mergeCell ref="C380:C381"/>
    <mergeCell ref="B380:B381"/>
    <mergeCell ref="I363:I366"/>
    <mergeCell ref="C371:C374"/>
    <mergeCell ref="B371:B374"/>
    <mergeCell ref="C363:C366"/>
    <mergeCell ref="B363:B366"/>
    <mergeCell ref="H367:H368"/>
    <mergeCell ref="E367:E368"/>
    <mergeCell ref="D367:D368"/>
    <mergeCell ref="C367:C368"/>
    <mergeCell ref="B367:B368"/>
    <mergeCell ref="A332:A335"/>
    <mergeCell ref="C340:C343"/>
    <mergeCell ref="B340:B343"/>
    <mergeCell ref="C350:C351"/>
    <mergeCell ref="B350:B351"/>
    <mergeCell ref="C353:C357"/>
    <mergeCell ref="B353:B357"/>
    <mergeCell ref="C361:C362"/>
    <mergeCell ref="B361:B362"/>
    <mergeCell ref="B358:B360"/>
    <mergeCell ref="C358:C360"/>
    <mergeCell ref="A363:A366"/>
    <mergeCell ref="B383:B387"/>
    <mergeCell ref="C383:C387"/>
    <mergeCell ref="D384:D385"/>
    <mergeCell ref="E384:E385"/>
    <mergeCell ref="H384:H385"/>
    <mergeCell ref="D402:D403"/>
    <mergeCell ref="E402:E403"/>
    <mergeCell ref="H402:H403"/>
    <mergeCell ref="A394:A397"/>
    <mergeCell ref="B406:B408"/>
    <mergeCell ref="C406:C408"/>
    <mergeCell ref="D406:D407"/>
    <mergeCell ref="E406:E407"/>
    <mergeCell ref="H406:H407"/>
    <mergeCell ref="B409:B410"/>
    <mergeCell ref="B375:B376"/>
    <mergeCell ref="C375:C376"/>
    <mergeCell ref="D371:D372"/>
    <mergeCell ref="E371:E372"/>
    <mergeCell ref="H371:H372"/>
    <mergeCell ref="H328:H329"/>
    <mergeCell ref="C328:C330"/>
    <mergeCell ref="B344:B346"/>
    <mergeCell ref="C344:C346"/>
    <mergeCell ref="D328:D329"/>
    <mergeCell ref="E328:E329"/>
    <mergeCell ref="C325:C327"/>
    <mergeCell ref="B325:B327"/>
    <mergeCell ref="B328:B330"/>
    <mergeCell ref="E278:E279"/>
    <mergeCell ref="H278:H279"/>
    <mergeCell ref="B274:B275"/>
    <mergeCell ref="C274:C275"/>
    <mergeCell ref="B278:B279"/>
    <mergeCell ref="C278:C279"/>
    <mergeCell ref="D278:D279"/>
    <mergeCell ref="G266:G267"/>
    <mergeCell ref="B269:B270"/>
    <mergeCell ref="C269:C270"/>
    <mergeCell ref="D269:D270"/>
    <mergeCell ref="E269:E270"/>
    <mergeCell ref="H269:H270"/>
    <mergeCell ref="B266:B267"/>
    <mergeCell ref="C266:C267"/>
    <mergeCell ref="D266:D267"/>
    <mergeCell ref="E266:E267"/>
    <mergeCell ref="H266:H267"/>
    <mergeCell ref="B263:B265"/>
    <mergeCell ref="C263:C265"/>
    <mergeCell ref="D263:D264"/>
    <mergeCell ref="E263:E264"/>
    <mergeCell ref="H263:H264"/>
    <mergeCell ref="A212:A215"/>
    <mergeCell ref="F212:F215"/>
    <mergeCell ref="I212:I215"/>
    <mergeCell ref="A244:A247"/>
    <mergeCell ref="F244:F247"/>
    <mergeCell ref="I244:I247"/>
    <mergeCell ref="A253:A257"/>
    <mergeCell ref="C218:C220"/>
    <mergeCell ref="B218:B220"/>
    <mergeCell ref="C222:C225"/>
    <mergeCell ref="B222:B225"/>
    <mergeCell ref="C235:C238"/>
    <mergeCell ref="B235:B238"/>
    <mergeCell ref="F253:F254"/>
    <mergeCell ref="B258:B259"/>
    <mergeCell ref="C258:C259"/>
    <mergeCell ref="D258:D259"/>
    <mergeCell ref="E258:E259"/>
    <mergeCell ref="H258:H259"/>
    <mergeCell ref="B253:B255"/>
    <mergeCell ref="C253:C255"/>
    <mergeCell ref="D253:D254"/>
    <mergeCell ref="E253:E254"/>
    <mergeCell ref="H253:H254"/>
    <mergeCell ref="G242:G243"/>
    <mergeCell ref="B244:B247"/>
    <mergeCell ref="C244:C247"/>
    <mergeCell ref="B248:B249"/>
    <mergeCell ref="C248:C249"/>
    <mergeCell ref="D248:D249"/>
    <mergeCell ref="E248:E249"/>
    <mergeCell ref="H248:H249"/>
    <mergeCell ref="B242:B243"/>
    <mergeCell ref="C242:C243"/>
    <mergeCell ref="D242:D243"/>
    <mergeCell ref="E242:E243"/>
    <mergeCell ref="H242:H243"/>
    <mergeCell ref="B239:B241"/>
    <mergeCell ref="C239:C241"/>
    <mergeCell ref="D239:D240"/>
    <mergeCell ref="E239:E240"/>
    <mergeCell ref="H239:H240"/>
    <mergeCell ref="D236:D237"/>
    <mergeCell ref="E236:E237"/>
    <mergeCell ref="H236:H237"/>
    <mergeCell ref="B231:B232"/>
    <mergeCell ref="C231:C232"/>
    <mergeCell ref="D231:D232"/>
    <mergeCell ref="E231:E232"/>
    <mergeCell ref="H231:H232"/>
    <mergeCell ref="B226:B228"/>
    <mergeCell ref="C226:C228"/>
    <mergeCell ref="D226:D227"/>
    <mergeCell ref="E226:E227"/>
    <mergeCell ref="H226:H227"/>
    <mergeCell ref="D223:D224"/>
    <mergeCell ref="E223:E224"/>
    <mergeCell ref="H223:H224"/>
    <mergeCell ref="B212:B215"/>
    <mergeCell ref="C212:C215"/>
    <mergeCell ref="B216:B217"/>
    <mergeCell ref="C216:C217"/>
    <mergeCell ref="D216:D217"/>
    <mergeCell ref="E216:E217"/>
    <mergeCell ref="H216:H217"/>
    <mergeCell ref="B208:B210"/>
    <mergeCell ref="C208:C210"/>
    <mergeCell ref="D208:D209"/>
    <mergeCell ref="E208:E209"/>
    <mergeCell ref="H208:H209"/>
    <mergeCell ref="B204:B207"/>
    <mergeCell ref="C204:C207"/>
    <mergeCell ref="D205:D206"/>
    <mergeCell ref="E205:E206"/>
    <mergeCell ref="H205:H206"/>
    <mergeCell ref="B200:B201"/>
    <mergeCell ref="C200:C201"/>
    <mergeCell ref="D200:D201"/>
    <mergeCell ref="E200:E201"/>
    <mergeCell ref="H200:H201"/>
    <mergeCell ref="D184:D189"/>
    <mergeCell ref="A167:A170"/>
    <mergeCell ref="F167:F170"/>
    <mergeCell ref="I167:I170"/>
    <mergeCell ref="B192:B193"/>
    <mergeCell ref="C192:C193"/>
    <mergeCell ref="D192:D193"/>
    <mergeCell ref="E192:E193"/>
    <mergeCell ref="H192:H193"/>
    <mergeCell ref="D180:D181"/>
    <mergeCell ref="E180:E181"/>
    <mergeCell ref="H180:H181"/>
    <mergeCell ref="C180:C182"/>
    <mergeCell ref="B180:B182"/>
    <mergeCell ref="D177:D178"/>
    <mergeCell ref="E177:E178"/>
    <mergeCell ref="H177:H178"/>
    <mergeCell ref="C176:C179"/>
    <mergeCell ref="B176:B179"/>
    <mergeCell ref="D172:D173"/>
    <mergeCell ref="E172:E173"/>
    <mergeCell ref="H172:H173"/>
    <mergeCell ref="C167:C170"/>
    <mergeCell ref="B167:B170"/>
    <mergeCell ref="C171:C173"/>
    <mergeCell ref="B171:B173"/>
    <mergeCell ref="B163:B165"/>
    <mergeCell ref="C163:C165"/>
    <mergeCell ref="D163:D164"/>
    <mergeCell ref="E163:E164"/>
    <mergeCell ref="H163:H164"/>
    <mergeCell ref="D159:D160"/>
    <mergeCell ref="E159:E160"/>
    <mergeCell ref="H159:H160"/>
    <mergeCell ref="C158:C162"/>
    <mergeCell ref="B158:B162"/>
    <mergeCell ref="C154:C156"/>
    <mergeCell ref="B154:B156"/>
    <mergeCell ref="B152:B153"/>
    <mergeCell ref="C152:C153"/>
    <mergeCell ref="D152:D153"/>
    <mergeCell ref="E152:E153"/>
    <mergeCell ref="H152:H153"/>
    <mergeCell ref="B147:B149"/>
    <mergeCell ref="C147:C149"/>
    <mergeCell ref="D147:D148"/>
    <mergeCell ref="E147:E148"/>
    <mergeCell ref="H147:H148"/>
    <mergeCell ref="D144:D145"/>
    <mergeCell ref="E144:E145"/>
    <mergeCell ref="H144:H145"/>
    <mergeCell ref="C143:C146"/>
    <mergeCell ref="B143:B146"/>
    <mergeCell ref="A135:A138"/>
    <mergeCell ref="F135:F138"/>
    <mergeCell ref="I135:I138"/>
    <mergeCell ref="C124:C128"/>
    <mergeCell ref="B124:B128"/>
    <mergeCell ref="I114:I117"/>
    <mergeCell ref="A114:A117"/>
    <mergeCell ref="C129:C131"/>
    <mergeCell ref="B129:B131"/>
    <mergeCell ref="C132:C134"/>
    <mergeCell ref="B132:B134"/>
    <mergeCell ref="C118:C119"/>
    <mergeCell ref="D118:D119"/>
    <mergeCell ref="E118:E119"/>
    <mergeCell ref="H118:H119"/>
    <mergeCell ref="D129:D130"/>
    <mergeCell ref="E129:E130"/>
    <mergeCell ref="H129:H130"/>
    <mergeCell ref="D125:D126"/>
    <mergeCell ref="E125:E126"/>
    <mergeCell ref="H125:H126"/>
    <mergeCell ref="C120:C122"/>
    <mergeCell ref="B120:B122"/>
    <mergeCell ref="B118:B119"/>
    <mergeCell ref="B139:B140"/>
    <mergeCell ref="C139:C140"/>
    <mergeCell ref="D139:D140"/>
    <mergeCell ref="E139:E140"/>
    <mergeCell ref="H139:H140"/>
    <mergeCell ref="G132:G133"/>
    <mergeCell ref="B135:B138"/>
    <mergeCell ref="C135:C138"/>
    <mergeCell ref="D132:D133"/>
    <mergeCell ref="E132:E133"/>
    <mergeCell ref="H132:H133"/>
    <mergeCell ref="B114:B117"/>
    <mergeCell ref="C114:C117"/>
    <mergeCell ref="B111:B113"/>
    <mergeCell ref="F114:F117"/>
    <mergeCell ref="C111:C113"/>
    <mergeCell ref="D112:D113"/>
    <mergeCell ref="E112:E113"/>
    <mergeCell ref="A96:A99"/>
    <mergeCell ref="I96:I99"/>
    <mergeCell ref="F96:F99"/>
    <mergeCell ref="H112:H113"/>
    <mergeCell ref="B108:B110"/>
    <mergeCell ref="C108:C110"/>
    <mergeCell ref="D108:D109"/>
    <mergeCell ref="E108:E109"/>
    <mergeCell ref="H108:H109"/>
    <mergeCell ref="D105:D106"/>
    <mergeCell ref="E105:E106"/>
    <mergeCell ref="H105:H106"/>
    <mergeCell ref="B104:B107"/>
    <mergeCell ref="C104:C107"/>
    <mergeCell ref="F112:F113"/>
    <mergeCell ref="G112:G113"/>
    <mergeCell ref="B96:B99"/>
    <mergeCell ref="C96:C99"/>
    <mergeCell ref="B100:B101"/>
    <mergeCell ref="C100:C101"/>
    <mergeCell ref="D100:D101"/>
    <mergeCell ref="E100:E101"/>
    <mergeCell ref="H100:H101"/>
    <mergeCell ref="D92:D93"/>
    <mergeCell ref="E92:E93"/>
    <mergeCell ref="H92:H93"/>
    <mergeCell ref="C92:C94"/>
    <mergeCell ref="B92:B94"/>
    <mergeCell ref="B87:B91"/>
    <mergeCell ref="C87:C91"/>
    <mergeCell ref="D88:D89"/>
    <mergeCell ref="E88:E89"/>
    <mergeCell ref="H88:H89"/>
    <mergeCell ref="C83:C85"/>
    <mergeCell ref="B83:B85"/>
    <mergeCell ref="B81:B82"/>
    <mergeCell ref="C81:C82"/>
    <mergeCell ref="D81:D82"/>
    <mergeCell ref="E81:E82"/>
    <mergeCell ref="H81:H82"/>
    <mergeCell ref="B74:B77"/>
    <mergeCell ref="C74:C77"/>
    <mergeCell ref="D75:D76"/>
    <mergeCell ref="E75:E76"/>
    <mergeCell ref="H75:H76"/>
    <mergeCell ref="B70:B71"/>
    <mergeCell ref="C70:C71"/>
    <mergeCell ref="D70:D71"/>
    <mergeCell ref="E70:E71"/>
    <mergeCell ref="H70:H71"/>
    <mergeCell ref="H6:H7"/>
    <mergeCell ref="B4:G4"/>
    <mergeCell ref="B6:B7"/>
    <mergeCell ref="C6:C7"/>
    <mergeCell ref="D6:D7"/>
    <mergeCell ref="E6:E7"/>
    <mergeCell ref="H21:H22"/>
    <mergeCell ref="B14:B15"/>
    <mergeCell ref="C14:C15"/>
    <mergeCell ref="D14:D15"/>
    <mergeCell ref="E14:E15"/>
    <mergeCell ref="H14:H15"/>
    <mergeCell ref="F14:F15"/>
    <mergeCell ref="D17:D18"/>
    <mergeCell ref="B20:B24"/>
    <mergeCell ref="C20:C24"/>
    <mergeCell ref="D21:D22"/>
    <mergeCell ref="E21:E22"/>
    <mergeCell ref="B25:B27"/>
    <mergeCell ref="C25:C27"/>
    <mergeCell ref="D25:D26"/>
    <mergeCell ref="E25:E26"/>
    <mergeCell ref="H25:H26"/>
    <mergeCell ref="D49:D50"/>
    <mergeCell ref="E49:E50"/>
    <mergeCell ref="H49:H50"/>
    <mergeCell ref="G28:G29"/>
    <mergeCell ref="B34:B35"/>
    <mergeCell ref="C34:C35"/>
    <mergeCell ref="D34:D35"/>
    <mergeCell ref="E34:E35"/>
    <mergeCell ref="H34:H35"/>
    <mergeCell ref="B28:B29"/>
    <mergeCell ref="C28:C29"/>
    <mergeCell ref="D28:D29"/>
    <mergeCell ref="E28:E29"/>
    <mergeCell ref="H28:H29"/>
    <mergeCell ref="D47:D48"/>
    <mergeCell ref="E47:E48"/>
    <mergeCell ref="E58:E59"/>
    <mergeCell ref="H58:H59"/>
    <mergeCell ref="B51:B52"/>
    <mergeCell ref="C51:C52"/>
    <mergeCell ref="D51:D52"/>
    <mergeCell ref="E51:E52"/>
    <mergeCell ref="H51:H52"/>
    <mergeCell ref="B53:B55"/>
    <mergeCell ref="C53:C55"/>
    <mergeCell ref="B57:B61"/>
    <mergeCell ref="C57:C61"/>
    <mergeCell ref="D58:D59"/>
    <mergeCell ref="B49:B50"/>
    <mergeCell ref="C49:C50"/>
    <mergeCell ref="I30:I33"/>
    <mergeCell ref="C38:C41"/>
    <mergeCell ref="D39:D40"/>
    <mergeCell ref="E39:E40"/>
    <mergeCell ref="H39:H40"/>
    <mergeCell ref="B42:B46"/>
    <mergeCell ref="C42:C46"/>
    <mergeCell ref="F66:F69"/>
    <mergeCell ref="I66:I69"/>
    <mergeCell ref="A10:A13"/>
    <mergeCell ref="B47:B48"/>
    <mergeCell ref="C47:C48"/>
    <mergeCell ref="I10:I13"/>
    <mergeCell ref="D42:D45"/>
    <mergeCell ref="C30:C33"/>
    <mergeCell ref="B30:B33"/>
    <mergeCell ref="F42:F45"/>
    <mergeCell ref="C10:C13"/>
    <mergeCell ref="B10:B13"/>
    <mergeCell ref="B16:B18"/>
    <mergeCell ref="C16:C18"/>
    <mergeCell ref="H47:H48"/>
    <mergeCell ref="G47:G48"/>
    <mergeCell ref="B38:B41"/>
    <mergeCell ref="F30:F33"/>
    <mergeCell ref="B62:B64"/>
    <mergeCell ref="C62:C64"/>
    <mergeCell ref="D62:D63"/>
    <mergeCell ref="E62:E63"/>
    <mergeCell ref="H62:H63"/>
    <mergeCell ref="A30:A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E56"/>
  <sheetViews>
    <sheetView workbookViewId="0">
      <selection activeCell="G25" sqref="G25"/>
    </sheetView>
  </sheetViews>
  <sheetFormatPr defaultRowHeight="15" x14ac:dyDescent="0.25"/>
  <cols>
    <col min="3" max="3" width="21.7109375" bestFit="1" customWidth="1"/>
    <col min="4" max="4" width="11" bestFit="1" customWidth="1"/>
    <col min="5" max="5" width="17.140625" customWidth="1"/>
    <col min="6" max="6" width="10.7109375" style="62" bestFit="1" customWidth="1"/>
    <col min="7" max="7" width="17.28515625" customWidth="1"/>
    <col min="8" max="8" width="15" customWidth="1"/>
    <col min="9" max="9" width="19.5703125" style="81" customWidth="1"/>
    <col min="10" max="10" width="9.140625" style="83"/>
    <col min="11" max="11" width="9.140625" style="84"/>
    <col min="12" max="12" width="12" style="84" bestFit="1" customWidth="1"/>
    <col min="14" max="14" width="11" bestFit="1" customWidth="1"/>
  </cols>
  <sheetData>
    <row r="2" spans="3:31" ht="18" customHeight="1" x14ac:dyDescent="0.25"/>
    <row r="3" spans="3:31" ht="15" customHeight="1" x14ac:dyDescent="0.25"/>
    <row r="4" spans="3:31" ht="16.5" customHeight="1" x14ac:dyDescent="0.25"/>
    <row r="5" spans="3:31" ht="15" customHeight="1" x14ac:dyDescent="0.25"/>
    <row r="6" spans="3:31" ht="15.75" customHeight="1" x14ac:dyDescent="0.3">
      <c r="C6" s="340" t="s">
        <v>222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</row>
    <row r="7" spans="3:31" ht="15" customHeight="1" x14ac:dyDescent="0.25"/>
    <row r="8" spans="3:31" ht="15.75" customHeight="1" x14ac:dyDescent="0.25">
      <c r="C8" s="65" t="s">
        <v>223</v>
      </c>
      <c r="D8" s="65"/>
      <c r="E8" s="69" t="s">
        <v>224</v>
      </c>
      <c r="F8" s="75" t="s">
        <v>225</v>
      </c>
      <c r="G8" s="70">
        <v>2</v>
      </c>
      <c r="H8" s="63" t="s">
        <v>226</v>
      </c>
      <c r="I8" s="82" t="s">
        <v>227</v>
      </c>
      <c r="K8" s="85"/>
      <c r="L8" s="85"/>
      <c r="M8" s="66"/>
      <c r="N8" s="66"/>
      <c r="O8" s="66"/>
    </row>
    <row r="9" spans="3:31" ht="15" customHeight="1" x14ac:dyDescent="0.25">
      <c r="C9" s="65" t="s">
        <v>230</v>
      </c>
      <c r="D9" s="65" t="s">
        <v>231</v>
      </c>
      <c r="E9" s="65"/>
      <c r="F9" s="75"/>
      <c r="G9" s="64" t="s">
        <v>228</v>
      </c>
      <c r="H9" s="64"/>
      <c r="I9" s="71" t="s">
        <v>229</v>
      </c>
      <c r="J9" s="86"/>
      <c r="K9" s="87"/>
      <c r="L9" s="87"/>
      <c r="M9" s="64"/>
      <c r="N9" s="64"/>
      <c r="O9" s="66"/>
      <c r="P9" s="71"/>
      <c r="Q9" s="71"/>
      <c r="R9" s="71"/>
      <c r="S9" s="71"/>
      <c r="T9" s="71"/>
      <c r="U9" s="66"/>
    </row>
    <row r="10" spans="3:31" ht="15" customHeight="1" x14ac:dyDescent="0.25">
      <c r="C10" s="67" t="s">
        <v>232</v>
      </c>
      <c r="D10" s="339" t="s">
        <v>233</v>
      </c>
      <c r="E10" s="339"/>
      <c r="F10" s="76"/>
      <c r="G10" s="72"/>
      <c r="H10" s="72"/>
      <c r="I10" s="72"/>
      <c r="J10" s="86"/>
      <c r="K10" s="87"/>
      <c r="L10" s="87"/>
      <c r="M10" s="64"/>
      <c r="N10" s="66"/>
      <c r="O10" s="73"/>
      <c r="P10" s="73"/>
      <c r="Q10" s="73"/>
      <c r="R10" s="73"/>
      <c r="S10" s="73"/>
      <c r="T10" s="73"/>
      <c r="U10" s="73"/>
      <c r="V10" s="68"/>
      <c r="W10" s="68"/>
      <c r="X10" s="68"/>
      <c r="Y10" s="68"/>
      <c r="Z10" s="68"/>
      <c r="AA10" s="68"/>
      <c r="AB10" s="68"/>
      <c r="AC10" s="68"/>
      <c r="AD10" s="68"/>
      <c r="AE10" s="68"/>
    </row>
    <row r="11" spans="3:31" ht="15" customHeight="1" x14ac:dyDescent="0.25">
      <c r="Q11" s="68"/>
    </row>
    <row r="12" spans="3:31" ht="30" customHeight="1" x14ac:dyDescent="0.25">
      <c r="C12" s="59" t="s">
        <v>158</v>
      </c>
      <c r="D12" s="59" t="s">
        <v>103</v>
      </c>
      <c r="E12" s="59" t="s">
        <v>159</v>
      </c>
      <c r="F12" s="77" t="s">
        <v>216</v>
      </c>
      <c r="G12" s="59" t="s">
        <v>217</v>
      </c>
      <c r="H12" s="59" t="s">
        <v>160</v>
      </c>
      <c r="I12" s="59" t="s">
        <v>218</v>
      </c>
      <c r="J12" s="59" t="s">
        <v>219</v>
      </c>
      <c r="K12" s="74" t="s">
        <v>220</v>
      </c>
      <c r="L12" s="74" t="s">
        <v>221</v>
      </c>
      <c r="M12" s="61" t="s">
        <v>104</v>
      </c>
    </row>
    <row r="13" spans="3:31" ht="15.75" customHeight="1" x14ac:dyDescent="0.25">
      <c r="C13" s="78" t="s">
        <v>105</v>
      </c>
      <c r="D13" s="78" t="s">
        <v>106</v>
      </c>
      <c r="E13" s="78" t="s">
        <v>161</v>
      </c>
      <c r="F13" s="79" t="s">
        <v>162</v>
      </c>
      <c r="G13" s="78" t="s">
        <v>163</v>
      </c>
      <c r="H13" s="78" t="s">
        <v>198</v>
      </c>
      <c r="I13" s="78" t="s">
        <v>235</v>
      </c>
      <c r="J13" s="78">
        <v>20</v>
      </c>
      <c r="K13" s="88">
        <v>60</v>
      </c>
      <c r="L13" s="90">
        <f>J13*K13</f>
        <v>1200</v>
      </c>
      <c r="M13" s="80"/>
    </row>
    <row r="14" spans="3:31" x14ac:dyDescent="0.25">
      <c r="C14" s="78" t="s">
        <v>107</v>
      </c>
      <c r="D14" s="78" t="s">
        <v>108</v>
      </c>
      <c r="E14" s="78" t="s">
        <v>164</v>
      </c>
      <c r="F14" s="79" t="s">
        <v>165</v>
      </c>
      <c r="G14" s="78" t="s">
        <v>166</v>
      </c>
      <c r="H14" s="78" t="s">
        <v>198</v>
      </c>
      <c r="I14" s="78" t="s">
        <v>235</v>
      </c>
      <c r="J14" s="78">
        <v>32</v>
      </c>
      <c r="K14" s="88">
        <v>60</v>
      </c>
      <c r="L14" s="90">
        <f t="shared" ref="L14:L38" si="0">J14*K14</f>
        <v>1920</v>
      </c>
      <c r="M14" s="80"/>
    </row>
    <row r="15" spans="3:31" ht="25.5" x14ac:dyDescent="0.25">
      <c r="C15" s="78" t="s">
        <v>8</v>
      </c>
      <c r="D15" s="78" t="s">
        <v>109</v>
      </c>
      <c r="E15" s="78" t="s">
        <v>167</v>
      </c>
      <c r="F15" s="79" t="s">
        <v>168</v>
      </c>
      <c r="G15" s="78" t="s">
        <v>169</v>
      </c>
      <c r="H15" s="78" t="s">
        <v>198</v>
      </c>
      <c r="I15" s="78" t="s">
        <v>235</v>
      </c>
      <c r="J15" s="78">
        <v>30</v>
      </c>
      <c r="K15" s="88">
        <v>60</v>
      </c>
      <c r="L15" s="90">
        <f t="shared" si="0"/>
        <v>1800</v>
      </c>
      <c r="M15" s="80"/>
    </row>
    <row r="16" spans="3:31" x14ac:dyDescent="0.25">
      <c r="C16" s="78" t="s">
        <v>134</v>
      </c>
      <c r="D16" s="78" t="s">
        <v>135</v>
      </c>
      <c r="E16" s="78"/>
      <c r="F16" s="79"/>
      <c r="G16" s="78"/>
      <c r="H16" s="78" t="s">
        <v>198</v>
      </c>
      <c r="I16" s="78" t="s">
        <v>235</v>
      </c>
      <c r="J16" s="78">
        <v>14</v>
      </c>
      <c r="K16" s="88">
        <v>50</v>
      </c>
      <c r="L16" s="90">
        <f>J16*K16</f>
        <v>700</v>
      </c>
      <c r="M16" s="80"/>
    </row>
    <row r="17" spans="3:13" ht="15.75" customHeight="1" x14ac:dyDescent="0.25">
      <c r="C17" s="78" t="s">
        <v>110</v>
      </c>
      <c r="D17" s="78" t="s">
        <v>111</v>
      </c>
      <c r="E17" s="78" t="s">
        <v>170</v>
      </c>
      <c r="F17" s="79" t="s">
        <v>171</v>
      </c>
      <c r="G17" s="78" t="s">
        <v>172</v>
      </c>
      <c r="H17" s="78" t="s">
        <v>198</v>
      </c>
      <c r="I17" s="78" t="s">
        <v>235</v>
      </c>
      <c r="J17" s="78">
        <f>50+58</f>
        <v>108</v>
      </c>
      <c r="K17" s="88">
        <v>40</v>
      </c>
      <c r="L17" s="90">
        <f t="shared" si="0"/>
        <v>4320</v>
      </c>
      <c r="M17" s="80"/>
    </row>
    <row r="18" spans="3:13" ht="15.75" customHeight="1" x14ac:dyDescent="0.25">
      <c r="C18" s="78" t="s">
        <v>236</v>
      </c>
      <c r="D18" s="78" t="s">
        <v>113</v>
      </c>
      <c r="E18" s="78" t="s">
        <v>173</v>
      </c>
      <c r="F18" s="79" t="s">
        <v>174</v>
      </c>
      <c r="G18" s="78" t="s">
        <v>175</v>
      </c>
      <c r="H18" s="78" t="s">
        <v>198</v>
      </c>
      <c r="I18" s="78" t="s">
        <v>235</v>
      </c>
      <c r="J18" s="78">
        <v>78</v>
      </c>
      <c r="K18" s="88">
        <v>60</v>
      </c>
      <c r="L18" s="90">
        <f t="shared" si="0"/>
        <v>4680</v>
      </c>
      <c r="M18" s="80"/>
    </row>
    <row r="19" spans="3:13" ht="15" customHeight="1" x14ac:dyDescent="0.25">
      <c r="C19" s="78" t="s">
        <v>114</v>
      </c>
      <c r="D19" s="78" t="s">
        <v>115</v>
      </c>
      <c r="E19" s="78" t="s">
        <v>176</v>
      </c>
      <c r="F19" s="79" t="s">
        <v>177</v>
      </c>
      <c r="G19" s="78" t="s">
        <v>178</v>
      </c>
      <c r="H19" s="78" t="s">
        <v>198</v>
      </c>
      <c r="I19" s="78" t="s">
        <v>235</v>
      </c>
      <c r="J19" s="78">
        <v>30</v>
      </c>
      <c r="K19" s="88">
        <v>60</v>
      </c>
      <c r="L19" s="90">
        <f t="shared" si="0"/>
        <v>1800</v>
      </c>
      <c r="M19" s="80"/>
    </row>
    <row r="20" spans="3:13" ht="15" customHeight="1" x14ac:dyDescent="0.25">
      <c r="C20" s="78" t="s">
        <v>116</v>
      </c>
      <c r="D20" s="78" t="s">
        <v>117</v>
      </c>
      <c r="E20" s="78" t="s">
        <v>179</v>
      </c>
      <c r="F20" s="79" t="s">
        <v>180</v>
      </c>
      <c r="G20" s="78" t="s">
        <v>181</v>
      </c>
      <c r="H20" s="78" t="s">
        <v>198</v>
      </c>
      <c r="I20" s="78" t="s">
        <v>235</v>
      </c>
      <c r="J20" s="78">
        <v>30</v>
      </c>
      <c r="K20" s="88">
        <v>60</v>
      </c>
      <c r="L20" s="90">
        <f t="shared" si="0"/>
        <v>1800</v>
      </c>
      <c r="M20" s="80"/>
    </row>
    <row r="21" spans="3:13" ht="15.75" customHeight="1" x14ac:dyDescent="0.25">
      <c r="C21" s="78" t="s">
        <v>118</v>
      </c>
      <c r="D21" s="78" t="s">
        <v>119</v>
      </c>
      <c r="E21" s="78" t="s">
        <v>182</v>
      </c>
      <c r="F21" s="79" t="s">
        <v>183</v>
      </c>
      <c r="G21" s="78" t="s">
        <v>184</v>
      </c>
      <c r="H21" s="78" t="s">
        <v>198</v>
      </c>
      <c r="I21" s="78" t="s">
        <v>235</v>
      </c>
      <c r="J21" s="78">
        <f>22+22</f>
        <v>44</v>
      </c>
      <c r="K21" s="88">
        <v>60</v>
      </c>
      <c r="L21" s="90">
        <f t="shared" si="0"/>
        <v>2640</v>
      </c>
      <c r="M21" s="80"/>
    </row>
    <row r="22" spans="3:13" ht="15" customHeight="1" x14ac:dyDescent="0.25">
      <c r="C22" s="78" t="s">
        <v>185</v>
      </c>
      <c r="D22" s="78" t="s">
        <v>186</v>
      </c>
      <c r="E22" s="78" t="s">
        <v>187</v>
      </c>
      <c r="F22" s="79" t="s">
        <v>188</v>
      </c>
      <c r="G22" s="78" t="s">
        <v>181</v>
      </c>
      <c r="H22" s="78" t="s">
        <v>198</v>
      </c>
      <c r="I22" s="78" t="s">
        <v>235</v>
      </c>
      <c r="J22" s="78">
        <v>18</v>
      </c>
      <c r="K22" s="88">
        <v>60</v>
      </c>
      <c r="L22" s="90">
        <f>J22*K22</f>
        <v>1080</v>
      </c>
      <c r="M22" s="80"/>
    </row>
    <row r="23" spans="3:13" ht="15" customHeight="1" x14ac:dyDescent="0.25">
      <c r="C23" s="78" t="s">
        <v>120</v>
      </c>
      <c r="D23" s="78" t="s">
        <v>121</v>
      </c>
      <c r="E23" s="78" t="s">
        <v>161</v>
      </c>
      <c r="F23" s="79" t="s">
        <v>189</v>
      </c>
      <c r="G23" s="78" t="s">
        <v>178</v>
      </c>
      <c r="H23" s="78" t="s">
        <v>198</v>
      </c>
      <c r="I23" s="78" t="s">
        <v>235</v>
      </c>
      <c r="J23" s="78">
        <v>18</v>
      </c>
      <c r="K23" s="88">
        <v>60</v>
      </c>
      <c r="L23" s="90">
        <f t="shared" si="0"/>
        <v>1080</v>
      </c>
      <c r="M23" s="80"/>
    </row>
    <row r="24" spans="3:13" ht="15" customHeight="1" x14ac:dyDescent="0.25">
      <c r="C24" s="78" t="s">
        <v>122</v>
      </c>
      <c r="D24" s="78" t="s">
        <v>123</v>
      </c>
      <c r="E24" s="78" t="s">
        <v>161</v>
      </c>
      <c r="F24" s="79">
        <v>29773</v>
      </c>
      <c r="G24" s="78" t="s">
        <v>178</v>
      </c>
      <c r="H24" s="78" t="s">
        <v>198</v>
      </c>
      <c r="I24" s="78" t="s">
        <v>235</v>
      </c>
      <c r="J24" s="78">
        <v>18</v>
      </c>
      <c r="K24" s="88">
        <v>60</v>
      </c>
      <c r="L24" s="90">
        <f t="shared" si="0"/>
        <v>1080</v>
      </c>
      <c r="M24" s="80"/>
    </row>
    <row r="25" spans="3:13" ht="15" customHeight="1" x14ac:dyDescent="0.25">
      <c r="C25" s="78" t="s">
        <v>124</v>
      </c>
      <c r="D25" s="78" t="s">
        <v>125</v>
      </c>
      <c r="E25" s="78" t="s">
        <v>234</v>
      </c>
      <c r="F25" s="79">
        <v>17431</v>
      </c>
      <c r="G25" s="78" t="s">
        <v>172</v>
      </c>
      <c r="H25" s="78" t="s">
        <v>198</v>
      </c>
      <c r="I25" s="78" t="s">
        <v>235</v>
      </c>
      <c r="J25" s="78">
        <v>10</v>
      </c>
      <c r="K25" s="88">
        <v>60</v>
      </c>
      <c r="L25" s="90">
        <f t="shared" si="0"/>
        <v>600</v>
      </c>
      <c r="M25" s="80"/>
    </row>
    <row r="26" spans="3:13" ht="15" customHeight="1" x14ac:dyDescent="0.25">
      <c r="C26" s="78" t="s">
        <v>126</v>
      </c>
      <c r="D26" s="78" t="s">
        <v>127</v>
      </c>
      <c r="E26" s="78" t="s">
        <v>16</v>
      </c>
      <c r="F26" s="79" t="s">
        <v>190</v>
      </c>
      <c r="G26" s="78" t="s">
        <v>178</v>
      </c>
      <c r="H26" s="78" t="s">
        <v>198</v>
      </c>
      <c r="I26" s="78" t="s">
        <v>235</v>
      </c>
      <c r="J26" s="78">
        <v>18</v>
      </c>
      <c r="K26" s="88">
        <v>60</v>
      </c>
      <c r="L26" s="90">
        <f t="shared" si="0"/>
        <v>1080</v>
      </c>
      <c r="M26" s="80"/>
    </row>
    <row r="27" spans="3:13" ht="15" customHeight="1" x14ac:dyDescent="0.25">
      <c r="C27" s="78" t="s">
        <v>128</v>
      </c>
      <c r="D27" s="78" t="s">
        <v>129</v>
      </c>
      <c r="E27" s="78" t="s">
        <v>16</v>
      </c>
      <c r="F27" s="79" t="s">
        <v>191</v>
      </c>
      <c r="G27" s="78" t="s">
        <v>192</v>
      </c>
      <c r="H27" s="78" t="s">
        <v>198</v>
      </c>
      <c r="I27" s="78" t="s">
        <v>235</v>
      </c>
      <c r="J27" s="78">
        <v>32</v>
      </c>
      <c r="K27" s="88">
        <v>50</v>
      </c>
      <c r="L27" s="90">
        <f t="shared" si="0"/>
        <v>1600</v>
      </c>
      <c r="M27" s="80"/>
    </row>
    <row r="28" spans="3:13" ht="15" customHeight="1" x14ac:dyDescent="0.25">
      <c r="C28" s="78" t="s">
        <v>130</v>
      </c>
      <c r="D28" s="78" t="s">
        <v>131</v>
      </c>
      <c r="E28" s="78" t="s">
        <v>193</v>
      </c>
      <c r="F28" s="79" t="s">
        <v>194</v>
      </c>
      <c r="G28" s="78" t="s">
        <v>178</v>
      </c>
      <c r="H28" s="78" t="s">
        <v>198</v>
      </c>
      <c r="I28" s="78" t="s">
        <v>235</v>
      </c>
      <c r="J28" s="78">
        <v>36</v>
      </c>
      <c r="K28" s="88">
        <v>60</v>
      </c>
      <c r="L28" s="90">
        <f t="shared" si="0"/>
        <v>2160</v>
      </c>
      <c r="M28" s="80"/>
    </row>
    <row r="29" spans="3:13" ht="15" customHeight="1" x14ac:dyDescent="0.25">
      <c r="C29" s="78" t="s">
        <v>132</v>
      </c>
      <c r="D29" s="78" t="s">
        <v>133</v>
      </c>
      <c r="E29" s="78" t="s">
        <v>193</v>
      </c>
      <c r="F29" s="79" t="s">
        <v>195</v>
      </c>
      <c r="G29" s="78" t="s">
        <v>196</v>
      </c>
      <c r="H29" s="78" t="s">
        <v>198</v>
      </c>
      <c r="I29" s="78" t="s">
        <v>235</v>
      </c>
      <c r="J29" s="78">
        <v>45</v>
      </c>
      <c r="K29" s="88">
        <v>60</v>
      </c>
      <c r="L29" s="90">
        <f t="shared" si="0"/>
        <v>2700</v>
      </c>
      <c r="M29" s="80"/>
    </row>
    <row r="30" spans="3:13" ht="15" customHeight="1" x14ac:dyDescent="0.25">
      <c r="C30" s="78" t="s">
        <v>137</v>
      </c>
      <c r="D30" s="78" t="s">
        <v>138</v>
      </c>
      <c r="E30" s="78" t="s">
        <v>193</v>
      </c>
      <c r="F30" s="79" t="s">
        <v>197</v>
      </c>
      <c r="G30" s="78" t="s">
        <v>178</v>
      </c>
      <c r="H30" s="78" t="s">
        <v>198</v>
      </c>
      <c r="I30" s="78" t="s">
        <v>235</v>
      </c>
      <c r="J30" s="78">
        <f>60/5</f>
        <v>12</v>
      </c>
      <c r="K30" s="88">
        <v>20</v>
      </c>
      <c r="L30" s="90">
        <f t="shared" si="0"/>
        <v>240</v>
      </c>
      <c r="M30" s="80"/>
    </row>
    <row r="31" spans="3:13" ht="15" customHeight="1" x14ac:dyDescent="0.25">
      <c r="C31" s="78" t="s">
        <v>139</v>
      </c>
      <c r="D31" s="78" t="s">
        <v>140</v>
      </c>
      <c r="E31" s="78" t="s">
        <v>193</v>
      </c>
      <c r="F31" s="79" t="s">
        <v>199</v>
      </c>
      <c r="G31" s="78" t="s">
        <v>178</v>
      </c>
      <c r="H31" s="78" t="s">
        <v>198</v>
      </c>
      <c r="I31" s="78" t="s">
        <v>235</v>
      </c>
      <c r="J31" s="78">
        <f>60/5</f>
        <v>12</v>
      </c>
      <c r="K31" s="88">
        <v>20</v>
      </c>
      <c r="L31" s="90">
        <f t="shared" si="0"/>
        <v>240</v>
      </c>
      <c r="M31" s="80"/>
    </row>
    <row r="32" spans="3:13" ht="15" customHeight="1" x14ac:dyDescent="0.25">
      <c r="C32" s="78" t="s">
        <v>141</v>
      </c>
      <c r="D32" s="78" t="s">
        <v>142</v>
      </c>
      <c r="E32" s="78" t="s">
        <v>193</v>
      </c>
      <c r="F32" s="79" t="s">
        <v>200</v>
      </c>
      <c r="G32" s="78" t="s">
        <v>163</v>
      </c>
      <c r="H32" s="78" t="s">
        <v>198</v>
      </c>
      <c r="I32" s="78" t="s">
        <v>235</v>
      </c>
      <c r="J32" s="78">
        <f>60/5</f>
        <v>12</v>
      </c>
      <c r="K32" s="88">
        <v>20</v>
      </c>
      <c r="L32" s="90">
        <f t="shared" si="0"/>
        <v>240</v>
      </c>
      <c r="M32" s="80"/>
    </row>
    <row r="33" spans="3:14" ht="15" customHeight="1" x14ac:dyDescent="0.25">
      <c r="C33" s="78" t="s">
        <v>143</v>
      </c>
      <c r="D33" s="78" t="s">
        <v>144</v>
      </c>
      <c r="E33" s="78" t="s">
        <v>201</v>
      </c>
      <c r="F33" s="79" t="s">
        <v>202</v>
      </c>
      <c r="G33" s="78" t="s">
        <v>163</v>
      </c>
      <c r="H33" s="78" t="s">
        <v>198</v>
      </c>
      <c r="I33" s="78" t="s">
        <v>235</v>
      </c>
      <c r="J33" s="78">
        <f>60/5</f>
        <v>12</v>
      </c>
      <c r="K33" s="88">
        <v>20</v>
      </c>
      <c r="L33" s="90">
        <f t="shared" si="0"/>
        <v>240</v>
      </c>
      <c r="M33" s="80"/>
    </row>
    <row r="34" spans="3:14" ht="15.75" customHeight="1" x14ac:dyDescent="0.25">
      <c r="C34" s="78" t="s">
        <v>145</v>
      </c>
      <c r="D34" s="78" t="s">
        <v>146</v>
      </c>
      <c r="E34" s="78"/>
      <c r="F34" s="79"/>
      <c r="G34" s="78"/>
      <c r="H34" s="78" t="s">
        <v>198</v>
      </c>
      <c r="I34" s="78" t="s">
        <v>235</v>
      </c>
      <c r="J34" s="78">
        <f>60/5</f>
        <v>12</v>
      </c>
      <c r="K34" s="88">
        <v>20</v>
      </c>
      <c r="L34" s="90">
        <f t="shared" si="0"/>
        <v>240</v>
      </c>
      <c r="M34" s="80"/>
      <c r="N34" s="1"/>
    </row>
    <row r="35" spans="3:14" ht="38.25" x14ac:dyDescent="0.25">
      <c r="C35" s="78" t="s">
        <v>147</v>
      </c>
      <c r="D35" s="78" t="s">
        <v>142</v>
      </c>
      <c r="E35" s="78" t="s">
        <v>203</v>
      </c>
      <c r="F35" s="79">
        <v>22226</v>
      </c>
      <c r="G35" s="78" t="s">
        <v>178</v>
      </c>
      <c r="H35" s="78" t="s">
        <v>238</v>
      </c>
      <c r="I35" s="78" t="s">
        <v>204</v>
      </c>
      <c r="J35" s="78">
        <v>100</v>
      </c>
      <c r="K35" s="88">
        <v>50</v>
      </c>
      <c r="L35" s="90">
        <f t="shared" si="0"/>
        <v>5000</v>
      </c>
      <c r="M35" s="80"/>
    </row>
    <row r="36" spans="3:14" ht="25.5" x14ac:dyDescent="0.25">
      <c r="C36" s="78" t="s">
        <v>152</v>
      </c>
      <c r="D36" s="78" t="s">
        <v>153</v>
      </c>
      <c r="E36" s="78" t="s">
        <v>182</v>
      </c>
      <c r="F36" s="79" t="s">
        <v>210</v>
      </c>
      <c r="G36" s="78" t="s">
        <v>163</v>
      </c>
      <c r="H36" s="78"/>
      <c r="I36" s="78" t="s">
        <v>237</v>
      </c>
      <c r="J36" s="78">
        <v>31</v>
      </c>
      <c r="K36" s="88">
        <v>40</v>
      </c>
      <c r="L36" s="90">
        <f t="shared" si="0"/>
        <v>1240</v>
      </c>
      <c r="M36" s="80"/>
    </row>
    <row r="37" spans="3:14" ht="25.5" x14ac:dyDescent="0.25">
      <c r="C37" s="78" t="s">
        <v>149</v>
      </c>
      <c r="D37" s="78" t="s">
        <v>133</v>
      </c>
      <c r="E37" s="78" t="s">
        <v>211</v>
      </c>
      <c r="F37" s="79">
        <v>17256</v>
      </c>
      <c r="G37" s="78" t="s">
        <v>178</v>
      </c>
      <c r="H37" s="78"/>
      <c r="I37" s="78" t="s">
        <v>240</v>
      </c>
      <c r="J37" s="78">
        <v>100</v>
      </c>
      <c r="K37" s="88">
        <v>0</v>
      </c>
      <c r="L37" s="90">
        <f t="shared" si="0"/>
        <v>0</v>
      </c>
      <c r="M37" s="80"/>
    </row>
    <row r="38" spans="3:14" ht="15" customHeight="1" x14ac:dyDescent="0.25">
      <c r="C38" s="78" t="s">
        <v>154</v>
      </c>
      <c r="D38" s="78" t="s">
        <v>155</v>
      </c>
      <c r="E38" s="78" t="s">
        <v>203</v>
      </c>
      <c r="F38" s="79">
        <v>21698</v>
      </c>
      <c r="G38" s="78" t="s">
        <v>178</v>
      </c>
      <c r="H38" s="78"/>
      <c r="I38" s="78" t="s">
        <v>212</v>
      </c>
      <c r="J38" s="78">
        <v>50</v>
      </c>
      <c r="K38" s="88">
        <v>0</v>
      </c>
      <c r="L38" s="90">
        <f t="shared" si="0"/>
        <v>0</v>
      </c>
      <c r="M38" s="80"/>
    </row>
    <row r="39" spans="3:14" ht="15" customHeight="1" x14ac:dyDescent="0.25">
      <c r="L39" s="84">
        <f>SUM(L13:L38)</f>
        <v>39680</v>
      </c>
    </row>
    <row r="45" spans="3:14" ht="15.75" x14ac:dyDescent="0.25">
      <c r="C45" s="338" t="s">
        <v>239</v>
      </c>
      <c r="D45" s="338"/>
      <c r="E45" s="338"/>
      <c r="F45" s="338"/>
      <c r="G45" s="338"/>
      <c r="H45" s="338"/>
      <c r="I45" s="338"/>
      <c r="J45" s="338"/>
      <c r="K45" s="338"/>
      <c r="L45" s="338"/>
      <c r="M45" s="338"/>
    </row>
    <row r="47" spans="3:14" x14ac:dyDescent="0.25">
      <c r="C47" s="78" t="s">
        <v>156</v>
      </c>
      <c r="D47" s="78" t="s">
        <v>157</v>
      </c>
      <c r="E47" s="78" t="s">
        <v>213</v>
      </c>
      <c r="F47" s="89" t="s">
        <v>214</v>
      </c>
      <c r="G47" s="78" t="s">
        <v>172</v>
      </c>
      <c r="H47" s="78"/>
      <c r="I47" s="78" t="s">
        <v>215</v>
      </c>
      <c r="J47" s="78">
        <v>116</v>
      </c>
      <c r="K47" s="88">
        <v>15</v>
      </c>
      <c r="L47" s="88">
        <f>J47*K47</f>
        <v>1740</v>
      </c>
      <c r="M47" s="80"/>
    </row>
    <row r="48" spans="3:14" ht="25.5" x14ac:dyDescent="0.25">
      <c r="C48" s="78" t="s">
        <v>145</v>
      </c>
      <c r="D48" s="78" t="s">
        <v>148</v>
      </c>
      <c r="E48" s="78"/>
      <c r="F48" s="79"/>
      <c r="G48" s="78"/>
      <c r="H48" s="78"/>
      <c r="I48" s="78" t="s">
        <v>205</v>
      </c>
      <c r="J48" s="78">
        <v>40</v>
      </c>
      <c r="K48" s="88">
        <v>22</v>
      </c>
      <c r="L48" s="88">
        <f>J48*K48</f>
        <v>880</v>
      </c>
      <c r="M48" s="80"/>
    </row>
    <row r="49" spans="3:13" x14ac:dyDescent="0.25">
      <c r="C49" s="78" t="s">
        <v>149</v>
      </c>
      <c r="D49" s="78" t="s">
        <v>150</v>
      </c>
      <c r="E49" s="78" t="s">
        <v>193</v>
      </c>
      <c r="F49" s="79" t="s">
        <v>206</v>
      </c>
      <c r="G49" s="78" t="s">
        <v>178</v>
      </c>
      <c r="H49" s="78" t="s">
        <v>238</v>
      </c>
      <c r="I49" s="78" t="s">
        <v>207</v>
      </c>
      <c r="J49" s="78">
        <v>80</v>
      </c>
      <c r="K49" s="88">
        <v>50</v>
      </c>
      <c r="L49" s="88">
        <f>J49*K49</f>
        <v>4000</v>
      </c>
      <c r="M49" s="80"/>
    </row>
    <row r="50" spans="3:13" x14ac:dyDescent="0.25">
      <c r="C50" s="78" t="s">
        <v>136</v>
      </c>
      <c r="D50" s="78" t="s">
        <v>151</v>
      </c>
      <c r="E50" s="78" t="s">
        <v>182</v>
      </c>
      <c r="F50" s="79" t="s">
        <v>208</v>
      </c>
      <c r="G50" s="78" t="s">
        <v>172</v>
      </c>
      <c r="H50" s="78"/>
      <c r="I50" s="78" t="s">
        <v>209</v>
      </c>
      <c r="J50" s="78">
        <v>80</v>
      </c>
      <c r="K50" s="88">
        <v>21</v>
      </c>
      <c r="L50" s="88">
        <f>J50*K50</f>
        <v>1680</v>
      </c>
      <c r="M50" s="80"/>
    </row>
    <row r="51" spans="3:13" x14ac:dyDescent="0.25">
      <c r="L51" s="84">
        <f>SUM(L47:L50)</f>
        <v>8300</v>
      </c>
    </row>
    <row r="55" spans="3:13" x14ac:dyDescent="0.25">
      <c r="L55" s="84">
        <f>L39+L51</f>
        <v>47980</v>
      </c>
    </row>
    <row r="56" spans="3:13" x14ac:dyDescent="0.25">
      <c r="L56" s="84">
        <f>47980-L55</f>
        <v>0</v>
      </c>
    </row>
  </sheetData>
  <autoFilter ref="C12:M39"/>
  <mergeCells count="3">
    <mergeCell ref="C45:M45"/>
    <mergeCell ref="D10:E10"/>
    <mergeCell ref="C6:M6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1"/>
  <sheetViews>
    <sheetView topLeftCell="A31" workbookViewId="0">
      <selection activeCell="D78" sqref="D78"/>
    </sheetView>
  </sheetViews>
  <sheetFormatPr defaultRowHeight="15" x14ac:dyDescent="0.25"/>
  <cols>
    <col min="3" max="3" width="66.140625" customWidth="1"/>
    <col min="6" max="6" width="9" bestFit="1" customWidth="1"/>
    <col min="7" max="7" width="8.140625" style="53" bestFit="1" customWidth="1"/>
    <col min="8" max="8" width="20.28515625" bestFit="1" customWidth="1"/>
  </cols>
  <sheetData>
    <row r="3" spans="2:11" ht="15.75" thickBot="1" x14ac:dyDescent="0.3"/>
    <row r="4" spans="2:11" ht="24.75" thickBot="1" x14ac:dyDescent="0.3">
      <c r="B4" s="341" t="s">
        <v>68</v>
      </c>
      <c r="C4" s="342"/>
      <c r="D4" s="4" t="s">
        <v>35</v>
      </c>
      <c r="E4" s="4" t="s">
        <v>36</v>
      </c>
      <c r="F4" s="4" t="s">
        <v>37</v>
      </c>
      <c r="G4" s="54" t="s">
        <v>38</v>
      </c>
      <c r="H4" s="5" t="s">
        <v>39</v>
      </c>
      <c r="I4" s="5" t="s">
        <v>40</v>
      </c>
      <c r="J4" s="4" t="s">
        <v>41</v>
      </c>
      <c r="K4" s="4" t="s">
        <v>42</v>
      </c>
    </row>
    <row r="5" spans="2:11" ht="15.75" thickBot="1" x14ac:dyDescent="0.3">
      <c r="B5" s="343" t="s">
        <v>69</v>
      </c>
      <c r="C5" s="344"/>
      <c r="D5" s="7"/>
      <c r="E5" s="7"/>
      <c r="F5" s="7"/>
      <c r="G5" s="55"/>
      <c r="H5" s="8"/>
      <c r="I5" s="8"/>
      <c r="J5" s="7"/>
      <c r="K5" s="7"/>
    </row>
    <row r="6" spans="2:11" ht="36.75" thickBot="1" x14ac:dyDescent="0.3">
      <c r="B6" s="345">
        <v>1</v>
      </c>
      <c r="C6" s="10" t="s">
        <v>70</v>
      </c>
      <c r="D6" s="11"/>
      <c r="E6" s="11"/>
      <c r="F6" s="11"/>
      <c r="G6" s="56"/>
      <c r="H6" s="12"/>
      <c r="I6" s="12"/>
      <c r="J6" s="11"/>
      <c r="K6" s="11"/>
    </row>
    <row r="7" spans="2:11" ht="22.5" x14ac:dyDescent="0.25">
      <c r="B7" s="346"/>
      <c r="C7" s="348" t="s">
        <v>71</v>
      </c>
      <c r="D7" s="350">
        <v>20</v>
      </c>
      <c r="E7" s="352">
        <v>40</v>
      </c>
      <c r="F7" s="352">
        <v>800</v>
      </c>
      <c r="G7" s="354">
        <v>600</v>
      </c>
      <c r="H7" s="356" t="s">
        <v>72</v>
      </c>
      <c r="I7" s="356" t="s">
        <v>73</v>
      </c>
      <c r="J7" s="13" t="s">
        <v>44</v>
      </c>
      <c r="K7" s="350" t="s">
        <v>16</v>
      </c>
    </row>
    <row r="8" spans="2:11" ht="34.5" thickBot="1" x14ac:dyDescent="0.3">
      <c r="B8" s="347"/>
      <c r="C8" s="349"/>
      <c r="D8" s="351"/>
      <c r="E8" s="353"/>
      <c r="F8" s="353"/>
      <c r="G8" s="355"/>
      <c r="H8" s="357"/>
      <c r="I8" s="357"/>
      <c r="J8" s="14" t="s">
        <v>45</v>
      </c>
      <c r="K8" s="351"/>
    </row>
    <row r="9" spans="2:11" ht="22.5" x14ac:dyDescent="0.25">
      <c r="B9" s="358"/>
      <c r="C9" s="348" t="s">
        <v>74</v>
      </c>
      <c r="D9" s="350">
        <v>20</v>
      </c>
      <c r="E9" s="352">
        <v>60</v>
      </c>
      <c r="F9" s="352">
        <v>1200</v>
      </c>
      <c r="G9" s="354">
        <v>800</v>
      </c>
      <c r="H9" s="356" t="s">
        <v>43</v>
      </c>
      <c r="I9" s="356" t="s">
        <v>73</v>
      </c>
      <c r="J9" s="13" t="s">
        <v>44</v>
      </c>
      <c r="K9" s="350" t="s">
        <v>16</v>
      </c>
    </row>
    <row r="10" spans="2:11" ht="33.75" x14ac:dyDescent="0.25">
      <c r="B10" s="359"/>
      <c r="C10" s="361"/>
      <c r="D10" s="362"/>
      <c r="E10" s="363"/>
      <c r="F10" s="363"/>
      <c r="G10" s="364"/>
      <c r="H10" s="365"/>
      <c r="I10" s="365"/>
      <c r="J10" s="13" t="s">
        <v>45</v>
      </c>
      <c r="K10" s="362"/>
    </row>
    <row r="11" spans="2:11" ht="15.75" thickBot="1" x14ac:dyDescent="0.3">
      <c r="B11" s="360"/>
      <c r="C11" s="349"/>
      <c r="D11" s="351"/>
      <c r="E11" s="353"/>
      <c r="F11" s="353"/>
      <c r="G11" s="355"/>
      <c r="H11" s="357"/>
      <c r="I11" s="357"/>
      <c r="J11" s="14"/>
      <c r="K11" s="351"/>
    </row>
    <row r="12" spans="2:11" ht="22.5" customHeight="1" x14ac:dyDescent="0.25">
      <c r="B12" s="358"/>
      <c r="C12" s="348" t="s">
        <v>75</v>
      </c>
      <c r="D12" s="366">
        <v>14</v>
      </c>
      <c r="E12" s="369">
        <v>50</v>
      </c>
      <c r="F12" s="369">
        <v>700</v>
      </c>
      <c r="G12" s="372" t="s">
        <v>76</v>
      </c>
      <c r="H12" s="356" t="s">
        <v>57</v>
      </c>
      <c r="I12" s="356" t="s">
        <v>73</v>
      </c>
      <c r="J12" s="13" t="s">
        <v>44</v>
      </c>
      <c r="K12" s="350" t="s">
        <v>16</v>
      </c>
    </row>
    <row r="13" spans="2:11" ht="33.75" x14ac:dyDescent="0.25">
      <c r="B13" s="359"/>
      <c r="C13" s="361"/>
      <c r="D13" s="367"/>
      <c r="E13" s="370"/>
      <c r="F13" s="370"/>
      <c r="G13" s="373"/>
      <c r="H13" s="365"/>
      <c r="I13" s="365"/>
      <c r="J13" s="13" t="s">
        <v>45</v>
      </c>
      <c r="K13" s="362"/>
    </row>
    <row r="14" spans="2:11" ht="15.75" thickBot="1" x14ac:dyDescent="0.3">
      <c r="B14" s="360"/>
      <c r="C14" s="349"/>
      <c r="D14" s="368"/>
      <c r="E14" s="371"/>
      <c r="F14" s="371"/>
      <c r="G14" s="374"/>
      <c r="H14" s="357"/>
      <c r="I14" s="357"/>
      <c r="J14" s="14"/>
      <c r="K14" s="351"/>
    </row>
    <row r="15" spans="2:11" ht="48.75" thickBot="1" x14ac:dyDescent="0.3">
      <c r="B15" s="375">
        <v>2</v>
      </c>
      <c r="C15" s="10" t="s">
        <v>77</v>
      </c>
      <c r="D15" s="15"/>
      <c r="E15" s="15"/>
      <c r="F15" s="15"/>
      <c r="G15" s="19"/>
      <c r="H15" s="16"/>
      <c r="I15" s="16"/>
      <c r="J15" s="15"/>
      <c r="K15" s="15"/>
    </row>
    <row r="16" spans="2:11" x14ac:dyDescent="0.25">
      <c r="B16" s="376"/>
      <c r="C16" s="378" t="s">
        <v>2</v>
      </c>
      <c r="D16" s="350">
        <v>40</v>
      </c>
      <c r="E16" s="352">
        <v>60</v>
      </c>
      <c r="F16" s="352">
        <v>2400</v>
      </c>
      <c r="G16" s="372" t="s">
        <v>78</v>
      </c>
      <c r="H16" s="356" t="s">
        <v>46</v>
      </c>
      <c r="I16" s="13" t="s">
        <v>47</v>
      </c>
      <c r="J16" s="350" t="s">
        <v>49</v>
      </c>
      <c r="K16" s="350" t="s">
        <v>17</v>
      </c>
    </row>
    <row r="17" spans="2:11" ht="23.25" thickBot="1" x14ac:dyDescent="0.3">
      <c r="B17" s="377"/>
      <c r="C17" s="379"/>
      <c r="D17" s="351"/>
      <c r="E17" s="353"/>
      <c r="F17" s="353"/>
      <c r="G17" s="374"/>
      <c r="H17" s="357"/>
      <c r="I17" s="14" t="s">
        <v>48</v>
      </c>
      <c r="J17" s="351"/>
      <c r="K17" s="351"/>
    </row>
    <row r="18" spans="2:11" ht="48.75" thickBot="1" x14ac:dyDescent="0.3">
      <c r="B18" s="375">
        <v>3</v>
      </c>
      <c r="C18" s="10" t="s">
        <v>79</v>
      </c>
      <c r="D18" s="15"/>
      <c r="E18" s="15"/>
      <c r="F18" s="15"/>
      <c r="G18" s="19"/>
      <c r="H18" s="16"/>
      <c r="I18" s="16"/>
      <c r="J18" s="15"/>
      <c r="K18" s="15"/>
    </row>
    <row r="19" spans="2:11" x14ac:dyDescent="0.25">
      <c r="B19" s="376"/>
      <c r="C19" s="378" t="s">
        <v>18</v>
      </c>
      <c r="D19" s="350">
        <v>78</v>
      </c>
      <c r="E19" s="352">
        <v>60</v>
      </c>
      <c r="F19" s="352">
        <v>4680</v>
      </c>
      <c r="G19" s="354">
        <v>1500</v>
      </c>
      <c r="H19" s="356" t="s">
        <v>7</v>
      </c>
      <c r="I19" s="13" t="s">
        <v>50</v>
      </c>
      <c r="J19" s="350" t="s">
        <v>52</v>
      </c>
      <c r="K19" s="350" t="s">
        <v>17</v>
      </c>
    </row>
    <row r="20" spans="2:11" ht="23.25" thickBot="1" x14ac:dyDescent="0.3">
      <c r="B20" s="376"/>
      <c r="C20" s="379"/>
      <c r="D20" s="351"/>
      <c r="E20" s="353"/>
      <c r="F20" s="353"/>
      <c r="G20" s="355"/>
      <c r="H20" s="357"/>
      <c r="I20" s="14" t="s">
        <v>51</v>
      </c>
      <c r="J20" s="351"/>
      <c r="K20" s="351"/>
    </row>
    <row r="21" spans="2:11" x14ac:dyDescent="0.25">
      <c r="B21" s="376"/>
      <c r="C21" s="378" t="s">
        <v>80</v>
      </c>
      <c r="D21" s="350">
        <v>42</v>
      </c>
      <c r="E21" s="352">
        <v>30</v>
      </c>
      <c r="F21" s="352">
        <v>1260</v>
      </c>
      <c r="G21" s="372" t="s">
        <v>81</v>
      </c>
      <c r="H21" s="356" t="s">
        <v>53</v>
      </c>
      <c r="I21" s="13" t="s">
        <v>50</v>
      </c>
      <c r="J21" s="350" t="s">
        <v>52</v>
      </c>
      <c r="K21" s="350" t="s">
        <v>17</v>
      </c>
    </row>
    <row r="22" spans="2:11" ht="23.25" thickBot="1" x14ac:dyDescent="0.3">
      <c r="B22" s="376"/>
      <c r="C22" s="379"/>
      <c r="D22" s="351"/>
      <c r="E22" s="353"/>
      <c r="F22" s="353"/>
      <c r="G22" s="374"/>
      <c r="H22" s="357"/>
      <c r="I22" s="14" t="s">
        <v>51</v>
      </c>
      <c r="J22" s="351"/>
      <c r="K22" s="351"/>
    </row>
    <row r="23" spans="2:11" x14ac:dyDescent="0.25">
      <c r="B23" s="376"/>
      <c r="C23" s="378" t="s">
        <v>82</v>
      </c>
      <c r="D23" s="350">
        <v>42</v>
      </c>
      <c r="E23" s="352">
        <v>30</v>
      </c>
      <c r="F23" s="352">
        <v>1260</v>
      </c>
      <c r="G23" s="372" t="s">
        <v>81</v>
      </c>
      <c r="H23" s="350" t="s">
        <v>72</v>
      </c>
      <c r="I23" s="13" t="s">
        <v>47</v>
      </c>
      <c r="J23" s="350" t="s">
        <v>52</v>
      </c>
      <c r="K23" s="350" t="s">
        <v>17</v>
      </c>
    </row>
    <row r="24" spans="2:11" ht="23.25" thickBot="1" x14ac:dyDescent="0.3">
      <c r="B24" s="377"/>
      <c r="C24" s="379"/>
      <c r="D24" s="351"/>
      <c r="E24" s="353"/>
      <c r="F24" s="353"/>
      <c r="G24" s="374"/>
      <c r="H24" s="351"/>
      <c r="I24" s="14" t="s">
        <v>48</v>
      </c>
      <c r="J24" s="351"/>
      <c r="K24" s="351"/>
    </row>
    <row r="25" spans="2:11" ht="48.75" thickBot="1" x14ac:dyDescent="0.3">
      <c r="B25" s="375">
        <v>4</v>
      </c>
      <c r="C25" s="10" t="s">
        <v>83</v>
      </c>
      <c r="D25" s="17"/>
      <c r="E25" s="18"/>
      <c r="F25" s="18"/>
      <c r="G25" s="19"/>
      <c r="H25" s="16"/>
      <c r="I25" s="16"/>
      <c r="J25" s="15"/>
      <c r="K25" s="17"/>
    </row>
    <row r="26" spans="2:11" x14ac:dyDescent="0.25">
      <c r="B26" s="376"/>
      <c r="C26" s="378" t="s">
        <v>19</v>
      </c>
      <c r="D26" s="366">
        <v>30</v>
      </c>
      <c r="E26" s="369">
        <v>60</v>
      </c>
      <c r="F26" s="369">
        <v>1800</v>
      </c>
      <c r="G26" s="372" t="s">
        <v>84</v>
      </c>
      <c r="H26" s="356" t="s">
        <v>56</v>
      </c>
      <c r="I26" s="13" t="s">
        <v>47</v>
      </c>
      <c r="J26" s="350" t="s">
        <v>52</v>
      </c>
      <c r="K26" s="366" t="s">
        <v>17</v>
      </c>
    </row>
    <row r="27" spans="2:11" ht="23.25" thickBot="1" x14ac:dyDescent="0.3">
      <c r="B27" s="376"/>
      <c r="C27" s="379"/>
      <c r="D27" s="368"/>
      <c r="E27" s="371"/>
      <c r="F27" s="371"/>
      <c r="G27" s="374"/>
      <c r="H27" s="357"/>
      <c r="I27" s="14" t="s">
        <v>48</v>
      </c>
      <c r="J27" s="351"/>
      <c r="K27" s="368"/>
    </row>
    <row r="28" spans="2:11" x14ac:dyDescent="0.25">
      <c r="B28" s="376"/>
      <c r="C28" s="378" t="s">
        <v>20</v>
      </c>
      <c r="D28" s="366">
        <v>30</v>
      </c>
      <c r="E28" s="369">
        <v>60</v>
      </c>
      <c r="F28" s="369">
        <v>1800</v>
      </c>
      <c r="G28" s="354">
        <v>750</v>
      </c>
      <c r="H28" s="356" t="s">
        <v>54</v>
      </c>
      <c r="I28" s="13" t="s">
        <v>47</v>
      </c>
      <c r="J28" s="350" t="s">
        <v>52</v>
      </c>
      <c r="K28" s="366" t="s">
        <v>17</v>
      </c>
    </row>
    <row r="29" spans="2:11" ht="15.75" thickBot="1" x14ac:dyDescent="0.3">
      <c r="B29" s="376"/>
      <c r="C29" s="379"/>
      <c r="D29" s="368"/>
      <c r="E29" s="371"/>
      <c r="F29" s="371"/>
      <c r="G29" s="355"/>
      <c r="H29" s="357"/>
      <c r="I29" s="14" t="s">
        <v>85</v>
      </c>
      <c r="J29" s="351"/>
      <c r="K29" s="368"/>
    </row>
    <row r="30" spans="2:11" x14ac:dyDescent="0.25">
      <c r="B30" s="376"/>
      <c r="C30" s="378" t="s">
        <v>21</v>
      </c>
      <c r="D30" s="366">
        <v>30</v>
      </c>
      <c r="E30" s="369">
        <v>60</v>
      </c>
      <c r="F30" s="369">
        <v>1800</v>
      </c>
      <c r="G30" s="390" t="s">
        <v>78</v>
      </c>
      <c r="H30" s="356" t="s">
        <v>55</v>
      </c>
      <c r="I30" s="13" t="s">
        <v>50</v>
      </c>
      <c r="J30" s="350" t="s">
        <v>52</v>
      </c>
      <c r="K30" s="366" t="s">
        <v>17</v>
      </c>
    </row>
    <row r="31" spans="2:11" ht="23.25" thickBot="1" x14ac:dyDescent="0.3">
      <c r="B31" s="377"/>
      <c r="C31" s="379"/>
      <c r="D31" s="368"/>
      <c r="E31" s="371"/>
      <c r="F31" s="371"/>
      <c r="G31" s="391"/>
      <c r="H31" s="357"/>
      <c r="I31" s="14" t="s">
        <v>51</v>
      </c>
      <c r="J31" s="351"/>
      <c r="K31" s="368"/>
    </row>
    <row r="32" spans="2:11" x14ac:dyDescent="0.25">
      <c r="B32" s="375">
        <v>5</v>
      </c>
      <c r="C32" s="44" t="s">
        <v>86</v>
      </c>
      <c r="D32" s="380"/>
      <c r="E32" s="382"/>
      <c r="F32" s="382"/>
      <c r="G32" s="384"/>
      <c r="H32" s="386"/>
      <c r="I32" s="386"/>
      <c r="J32" s="388"/>
      <c r="K32" s="380"/>
    </row>
    <row r="33" spans="2:11" ht="36.75" thickBot="1" x14ac:dyDescent="0.3">
      <c r="B33" s="376"/>
      <c r="C33" s="12" t="s">
        <v>87</v>
      </c>
      <c r="D33" s="381"/>
      <c r="E33" s="383"/>
      <c r="F33" s="383"/>
      <c r="G33" s="385"/>
      <c r="H33" s="387"/>
      <c r="I33" s="387"/>
      <c r="J33" s="389"/>
      <c r="K33" s="381"/>
    </row>
    <row r="34" spans="2:11" x14ac:dyDescent="0.25">
      <c r="B34" s="376"/>
      <c r="C34" s="392" t="s">
        <v>88</v>
      </c>
      <c r="D34" s="366">
        <v>17</v>
      </c>
      <c r="E34" s="369">
        <v>40</v>
      </c>
      <c r="F34" s="369">
        <v>680</v>
      </c>
      <c r="G34" s="354">
        <v>200</v>
      </c>
      <c r="H34" s="350" t="s">
        <v>22</v>
      </c>
      <c r="I34" s="13" t="s">
        <v>47</v>
      </c>
      <c r="J34" s="350" t="s">
        <v>52</v>
      </c>
      <c r="K34" s="394" t="s">
        <v>17</v>
      </c>
    </row>
    <row r="35" spans="2:11" ht="23.25" thickBot="1" x14ac:dyDescent="0.3">
      <c r="B35" s="376"/>
      <c r="C35" s="393"/>
      <c r="D35" s="368"/>
      <c r="E35" s="371"/>
      <c r="F35" s="371"/>
      <c r="G35" s="355"/>
      <c r="H35" s="351"/>
      <c r="I35" s="14" t="s">
        <v>48</v>
      </c>
      <c r="J35" s="351"/>
      <c r="K35" s="395"/>
    </row>
    <row r="36" spans="2:11" x14ac:dyDescent="0.25">
      <c r="B36" s="376"/>
      <c r="C36" s="392" t="s">
        <v>3</v>
      </c>
      <c r="D36" s="366">
        <v>17</v>
      </c>
      <c r="E36" s="369">
        <v>40</v>
      </c>
      <c r="F36" s="369">
        <v>680</v>
      </c>
      <c r="G36" s="354">
        <v>200</v>
      </c>
      <c r="H36" s="356" t="s">
        <v>9</v>
      </c>
      <c r="I36" s="13" t="s">
        <v>50</v>
      </c>
      <c r="J36" s="350" t="s">
        <v>52</v>
      </c>
      <c r="K36" s="394" t="s">
        <v>17</v>
      </c>
    </row>
    <row r="37" spans="2:11" ht="23.25" thickBot="1" x14ac:dyDescent="0.3">
      <c r="B37" s="376"/>
      <c r="C37" s="393"/>
      <c r="D37" s="368"/>
      <c r="E37" s="371"/>
      <c r="F37" s="371"/>
      <c r="G37" s="355"/>
      <c r="H37" s="357"/>
      <c r="I37" s="14" t="s">
        <v>51</v>
      </c>
      <c r="J37" s="351"/>
      <c r="K37" s="395"/>
    </row>
    <row r="38" spans="2:11" x14ac:dyDescent="0.25">
      <c r="B38" s="376"/>
      <c r="C38" s="392" t="s">
        <v>4</v>
      </c>
      <c r="D38" s="366">
        <v>17</v>
      </c>
      <c r="E38" s="369">
        <v>40</v>
      </c>
      <c r="F38" s="369">
        <v>680</v>
      </c>
      <c r="G38" s="354">
        <v>750</v>
      </c>
      <c r="H38" s="356" t="s">
        <v>10</v>
      </c>
      <c r="I38" s="13" t="s">
        <v>50</v>
      </c>
      <c r="J38" s="350" t="s">
        <v>52</v>
      </c>
      <c r="K38" s="394" t="s">
        <v>17</v>
      </c>
    </row>
    <row r="39" spans="2:11" ht="23.25" thickBot="1" x14ac:dyDescent="0.3">
      <c r="B39" s="376"/>
      <c r="C39" s="393"/>
      <c r="D39" s="368"/>
      <c r="E39" s="371"/>
      <c r="F39" s="371"/>
      <c r="G39" s="355"/>
      <c r="H39" s="357"/>
      <c r="I39" s="14" t="s">
        <v>51</v>
      </c>
      <c r="J39" s="351"/>
      <c r="K39" s="395"/>
    </row>
    <row r="40" spans="2:11" x14ac:dyDescent="0.25">
      <c r="B40" s="376"/>
      <c r="C40" s="392" t="s">
        <v>5</v>
      </c>
      <c r="D40" s="366">
        <v>17</v>
      </c>
      <c r="E40" s="369">
        <v>40</v>
      </c>
      <c r="F40" s="369">
        <v>680</v>
      </c>
      <c r="G40" s="354">
        <v>200</v>
      </c>
      <c r="H40" s="350" t="s">
        <v>23</v>
      </c>
      <c r="I40" s="13" t="s">
        <v>50</v>
      </c>
      <c r="J40" s="350" t="s">
        <v>52</v>
      </c>
      <c r="K40" s="394" t="s">
        <v>17</v>
      </c>
    </row>
    <row r="41" spans="2:11" ht="23.25" thickBot="1" x14ac:dyDescent="0.3">
      <c r="B41" s="376"/>
      <c r="C41" s="393"/>
      <c r="D41" s="368"/>
      <c r="E41" s="371"/>
      <c r="F41" s="371"/>
      <c r="G41" s="355"/>
      <c r="H41" s="351"/>
      <c r="I41" s="14" t="s">
        <v>51</v>
      </c>
      <c r="J41" s="351"/>
      <c r="K41" s="395"/>
    </row>
    <row r="42" spans="2:11" x14ac:dyDescent="0.25">
      <c r="B42" s="376"/>
      <c r="C42" s="392" t="s">
        <v>89</v>
      </c>
      <c r="D42" s="366">
        <v>44</v>
      </c>
      <c r="E42" s="369">
        <v>20</v>
      </c>
      <c r="F42" s="369">
        <v>880</v>
      </c>
      <c r="G42" s="354">
        <v>200</v>
      </c>
      <c r="H42" s="356" t="s">
        <v>90</v>
      </c>
      <c r="I42" s="13" t="s">
        <v>50</v>
      </c>
      <c r="J42" s="350" t="s">
        <v>52</v>
      </c>
      <c r="K42" s="394" t="s">
        <v>17</v>
      </c>
    </row>
    <row r="43" spans="2:11" ht="23.25" thickBot="1" x14ac:dyDescent="0.3">
      <c r="B43" s="377"/>
      <c r="C43" s="393"/>
      <c r="D43" s="368"/>
      <c r="E43" s="371"/>
      <c r="F43" s="371"/>
      <c r="G43" s="355"/>
      <c r="H43" s="357"/>
      <c r="I43" s="14" t="s">
        <v>51</v>
      </c>
      <c r="J43" s="351"/>
      <c r="K43" s="395"/>
    </row>
    <row r="44" spans="2:11" ht="48.75" thickBot="1" x14ac:dyDescent="0.3">
      <c r="B44" s="400">
        <v>6</v>
      </c>
      <c r="C44" s="10" t="s">
        <v>91</v>
      </c>
      <c r="D44" s="15"/>
      <c r="E44" s="15"/>
      <c r="F44" s="15"/>
      <c r="G44" s="19"/>
      <c r="H44" s="16"/>
      <c r="I44" s="16"/>
      <c r="J44" s="15"/>
      <c r="K44" s="28"/>
    </row>
    <row r="45" spans="2:11" x14ac:dyDescent="0.25">
      <c r="B45" s="402"/>
      <c r="C45" s="348" t="s">
        <v>6</v>
      </c>
      <c r="D45" s="366">
        <v>58</v>
      </c>
      <c r="E45" s="369">
        <v>40</v>
      </c>
      <c r="F45" s="369">
        <v>2320</v>
      </c>
      <c r="G45" s="372" t="s">
        <v>92</v>
      </c>
      <c r="H45" s="350" t="s">
        <v>93</v>
      </c>
      <c r="I45" s="13" t="s">
        <v>47</v>
      </c>
      <c r="J45" s="350"/>
      <c r="K45" s="394" t="s">
        <v>17</v>
      </c>
    </row>
    <row r="46" spans="2:11" ht="23.25" thickBot="1" x14ac:dyDescent="0.3">
      <c r="B46" s="401"/>
      <c r="C46" s="349"/>
      <c r="D46" s="368"/>
      <c r="E46" s="371"/>
      <c r="F46" s="371"/>
      <c r="G46" s="374"/>
      <c r="H46" s="351"/>
      <c r="I46" s="14" t="s">
        <v>48</v>
      </c>
      <c r="J46" s="351"/>
      <c r="K46" s="395"/>
    </row>
    <row r="47" spans="2:11" ht="15.75" thickBot="1" x14ac:dyDescent="0.3">
      <c r="B47" s="343" t="s">
        <v>94</v>
      </c>
      <c r="C47" s="344"/>
      <c r="D47" s="29"/>
      <c r="E47" s="30"/>
      <c r="F47" s="30"/>
      <c r="G47" s="31"/>
      <c r="H47" s="32"/>
      <c r="I47" s="32"/>
      <c r="J47" s="33"/>
      <c r="K47" s="34"/>
    </row>
    <row r="48" spans="2:11" x14ac:dyDescent="0.25">
      <c r="B48" s="400">
        <v>1</v>
      </c>
      <c r="C48" s="348" t="s">
        <v>25</v>
      </c>
      <c r="D48" s="366">
        <v>36</v>
      </c>
      <c r="E48" s="369">
        <v>60</v>
      </c>
      <c r="F48" s="369">
        <v>2160</v>
      </c>
      <c r="G48" s="354">
        <v>500</v>
      </c>
      <c r="H48" s="356" t="s">
        <v>11</v>
      </c>
      <c r="I48" s="13" t="s">
        <v>47</v>
      </c>
      <c r="J48" s="350"/>
      <c r="K48" s="394" t="s">
        <v>17</v>
      </c>
    </row>
    <row r="49" spans="2:11" ht="31.5" customHeight="1" thickBot="1" x14ac:dyDescent="0.3">
      <c r="B49" s="401"/>
      <c r="C49" s="349"/>
      <c r="D49" s="368"/>
      <c r="E49" s="371"/>
      <c r="F49" s="371"/>
      <c r="G49" s="355"/>
      <c r="H49" s="357"/>
      <c r="I49" s="14" t="s">
        <v>48</v>
      </c>
      <c r="J49" s="351"/>
      <c r="K49" s="395"/>
    </row>
    <row r="50" spans="2:11" x14ac:dyDescent="0.25">
      <c r="B50" s="400">
        <v>2</v>
      </c>
      <c r="C50" s="348" t="s">
        <v>24</v>
      </c>
      <c r="D50" s="366">
        <v>36</v>
      </c>
      <c r="E50" s="369">
        <v>60</v>
      </c>
      <c r="F50" s="369">
        <v>2160</v>
      </c>
      <c r="G50" s="372" t="s">
        <v>78</v>
      </c>
      <c r="H50" s="356" t="s">
        <v>56</v>
      </c>
      <c r="I50" s="13" t="s">
        <v>50</v>
      </c>
      <c r="J50" s="350"/>
      <c r="K50" s="394" t="s">
        <v>17</v>
      </c>
    </row>
    <row r="51" spans="2:11" ht="23.25" thickBot="1" x14ac:dyDescent="0.3">
      <c r="B51" s="401"/>
      <c r="C51" s="349"/>
      <c r="D51" s="368"/>
      <c r="E51" s="371"/>
      <c r="F51" s="371"/>
      <c r="G51" s="374"/>
      <c r="H51" s="357"/>
      <c r="I51" s="14" t="s">
        <v>51</v>
      </c>
      <c r="J51" s="351"/>
      <c r="K51" s="395"/>
    </row>
    <row r="52" spans="2:11" x14ac:dyDescent="0.25">
      <c r="B52" s="400">
        <v>3</v>
      </c>
      <c r="C52" s="348" t="s">
        <v>26</v>
      </c>
      <c r="D52" s="366">
        <v>45</v>
      </c>
      <c r="E52" s="369">
        <v>60</v>
      </c>
      <c r="F52" s="369">
        <v>2700</v>
      </c>
      <c r="G52" s="354">
        <v>920</v>
      </c>
      <c r="H52" s="13" t="s">
        <v>58</v>
      </c>
      <c r="I52" s="13" t="s">
        <v>47</v>
      </c>
      <c r="J52" s="350"/>
      <c r="K52" s="394" t="s">
        <v>17</v>
      </c>
    </row>
    <row r="53" spans="2:11" ht="23.25" thickBot="1" x14ac:dyDescent="0.3">
      <c r="B53" s="401"/>
      <c r="C53" s="349"/>
      <c r="D53" s="368"/>
      <c r="E53" s="371"/>
      <c r="F53" s="371"/>
      <c r="G53" s="355"/>
      <c r="H53" s="14" t="s">
        <v>59</v>
      </c>
      <c r="I53" s="14" t="s">
        <v>48</v>
      </c>
      <c r="J53" s="351"/>
      <c r="K53" s="395"/>
    </row>
    <row r="54" spans="2:11" ht="15.75" thickBot="1" x14ac:dyDescent="0.3">
      <c r="B54" s="396" t="s">
        <v>27</v>
      </c>
      <c r="C54" s="397"/>
      <c r="D54" s="35"/>
      <c r="E54" s="36"/>
      <c r="F54" s="36"/>
      <c r="G54" s="37"/>
      <c r="H54" s="32"/>
      <c r="I54" s="32"/>
      <c r="J54" s="33"/>
      <c r="K54" s="34"/>
    </row>
    <row r="55" spans="2:11" ht="15.75" thickBot="1" x14ac:dyDescent="0.3">
      <c r="B55" s="43"/>
      <c r="C55" s="38" t="s">
        <v>28</v>
      </c>
      <c r="D55" s="22">
        <v>100</v>
      </c>
      <c r="E55" s="23">
        <v>50</v>
      </c>
      <c r="F55" s="23">
        <v>5000</v>
      </c>
      <c r="G55" s="24">
        <v>950</v>
      </c>
      <c r="H55" s="14" t="s">
        <v>95</v>
      </c>
      <c r="I55" s="14"/>
      <c r="J55" s="25"/>
      <c r="K55" s="26"/>
    </row>
    <row r="56" spans="2:11" ht="15.75" thickBot="1" x14ac:dyDescent="0.3">
      <c r="B56" s="43"/>
      <c r="C56" s="38" t="s">
        <v>31</v>
      </c>
      <c r="D56" s="22">
        <v>80</v>
      </c>
      <c r="E56" s="23">
        <v>50</v>
      </c>
      <c r="F56" s="23">
        <v>4000</v>
      </c>
      <c r="G56" s="24">
        <v>300</v>
      </c>
      <c r="H56" s="14" t="s">
        <v>12</v>
      </c>
      <c r="I56" s="14"/>
      <c r="J56" s="25"/>
      <c r="K56" s="26"/>
    </row>
    <row r="57" spans="2:11" ht="15.75" thickBot="1" x14ac:dyDescent="0.3">
      <c r="B57" s="43"/>
      <c r="C57" s="38" t="s">
        <v>29</v>
      </c>
      <c r="D57" s="22">
        <v>80</v>
      </c>
      <c r="E57" s="23">
        <v>20.5</v>
      </c>
      <c r="F57" s="23">
        <v>1640</v>
      </c>
      <c r="G57" s="24">
        <v>200</v>
      </c>
      <c r="H57" s="14" t="s">
        <v>13</v>
      </c>
      <c r="I57" s="14"/>
      <c r="J57" s="25"/>
      <c r="K57" s="26"/>
    </row>
    <row r="58" spans="2:11" ht="15.75" thickBot="1" x14ac:dyDescent="0.3">
      <c r="B58" s="43"/>
      <c r="C58" s="38" t="s">
        <v>60</v>
      </c>
      <c r="D58" s="22">
        <v>40</v>
      </c>
      <c r="E58" s="23">
        <v>22</v>
      </c>
      <c r="F58" s="23">
        <v>880</v>
      </c>
      <c r="G58" s="27" t="s">
        <v>76</v>
      </c>
      <c r="H58" s="14" t="s">
        <v>14</v>
      </c>
      <c r="I58" s="14"/>
      <c r="J58" s="25"/>
      <c r="K58" s="26"/>
    </row>
    <row r="59" spans="2:11" ht="15.75" thickBot="1" x14ac:dyDescent="0.3">
      <c r="B59" s="43"/>
      <c r="C59" s="39" t="s">
        <v>32</v>
      </c>
      <c r="D59" s="22">
        <v>60</v>
      </c>
      <c r="E59" s="23">
        <v>20</v>
      </c>
      <c r="F59" s="23">
        <v>1200</v>
      </c>
      <c r="G59" s="24">
        <v>200</v>
      </c>
      <c r="H59" s="14" t="s">
        <v>33</v>
      </c>
      <c r="I59" s="14"/>
      <c r="J59" s="25"/>
      <c r="K59" s="26"/>
    </row>
    <row r="60" spans="2:11" ht="15.75" thickBot="1" x14ac:dyDescent="0.3">
      <c r="B60" s="43"/>
      <c r="C60" s="40" t="s">
        <v>96</v>
      </c>
      <c r="D60" s="22"/>
      <c r="E60" s="25"/>
      <c r="F60" s="41"/>
      <c r="G60" s="24">
        <v>920</v>
      </c>
      <c r="H60" s="14" t="s">
        <v>97</v>
      </c>
      <c r="I60" s="14" t="s">
        <v>98</v>
      </c>
      <c r="J60" s="25"/>
      <c r="K60" s="26"/>
    </row>
    <row r="61" spans="2:11" ht="15.75" thickBot="1" x14ac:dyDescent="0.3">
      <c r="B61" s="43"/>
      <c r="C61" s="40" t="s">
        <v>30</v>
      </c>
      <c r="D61" s="22">
        <v>115</v>
      </c>
      <c r="E61" s="23">
        <v>14.96</v>
      </c>
      <c r="F61" s="23">
        <v>1720</v>
      </c>
      <c r="G61" s="27"/>
      <c r="H61" s="14" t="s">
        <v>61</v>
      </c>
      <c r="I61" s="14"/>
      <c r="J61" s="25"/>
      <c r="K61" s="26"/>
    </row>
    <row r="62" spans="2:11" ht="15.75" thickBot="1" x14ac:dyDescent="0.3">
      <c r="B62" s="43"/>
      <c r="C62" s="40" t="s">
        <v>62</v>
      </c>
      <c r="D62" s="22"/>
      <c r="E62" s="41"/>
      <c r="F62" s="41"/>
      <c r="G62" s="27"/>
      <c r="H62" s="14" t="s">
        <v>15</v>
      </c>
      <c r="I62" s="14"/>
      <c r="J62" s="25"/>
      <c r="K62" s="26"/>
    </row>
    <row r="63" spans="2:11" ht="15.75" thickBot="1" x14ac:dyDescent="0.3">
      <c r="B63" s="398" t="s">
        <v>0</v>
      </c>
      <c r="C63" s="399"/>
      <c r="D63" s="35"/>
      <c r="E63" s="36"/>
      <c r="F63" s="36"/>
      <c r="G63" s="37" t="s">
        <v>63</v>
      </c>
      <c r="H63" s="32"/>
      <c r="I63" s="32"/>
      <c r="J63" s="33"/>
      <c r="K63" s="34"/>
    </row>
    <row r="64" spans="2:11" ht="23.25" thickBot="1" x14ac:dyDescent="0.3">
      <c r="B64" s="42"/>
      <c r="C64" s="21" t="s">
        <v>99</v>
      </c>
      <c r="D64" s="22" t="s">
        <v>64</v>
      </c>
      <c r="E64" s="41" t="s">
        <v>100</v>
      </c>
      <c r="F64" s="23">
        <v>2400</v>
      </c>
      <c r="G64" s="24">
        <v>400</v>
      </c>
      <c r="H64" s="14" t="s">
        <v>52</v>
      </c>
      <c r="I64" s="14"/>
      <c r="J64" s="45"/>
      <c r="K64" s="26"/>
    </row>
    <row r="65" spans="2:11" ht="15.75" thickBot="1" x14ac:dyDescent="0.3">
      <c r="B65" s="42"/>
      <c r="C65" s="21" t="s">
        <v>101</v>
      </c>
      <c r="D65" s="22">
        <v>10</v>
      </c>
      <c r="E65" s="23">
        <v>50</v>
      </c>
      <c r="F65" s="23">
        <v>500</v>
      </c>
      <c r="G65" s="27" t="s">
        <v>102</v>
      </c>
      <c r="H65" s="14" t="s">
        <v>65</v>
      </c>
      <c r="I65" s="14"/>
      <c r="J65" s="25"/>
      <c r="K65" s="26"/>
    </row>
    <row r="66" spans="2:11" ht="15.75" thickBot="1" x14ac:dyDescent="0.3">
      <c r="B66" s="46"/>
      <c r="C66" s="47" t="s">
        <v>1</v>
      </c>
      <c r="D66" s="48"/>
      <c r="E66" s="47"/>
      <c r="F66" s="49">
        <f>SUM(F7:F65)</f>
        <v>47980</v>
      </c>
      <c r="G66" s="57">
        <f>SUM(G6:G65)</f>
        <v>9590</v>
      </c>
      <c r="H66" s="50"/>
      <c r="I66" s="50"/>
      <c r="J66" s="51"/>
      <c r="K66" s="52"/>
    </row>
    <row r="67" spans="2:11" ht="15.75" thickBot="1" x14ac:dyDescent="0.3">
      <c r="B67" s="9"/>
      <c r="C67" s="21" t="s">
        <v>34</v>
      </c>
      <c r="D67" s="6"/>
      <c r="E67" s="6"/>
      <c r="F67" s="21" t="s">
        <v>66</v>
      </c>
      <c r="G67" s="58" t="s">
        <v>67</v>
      </c>
      <c r="H67" s="2"/>
      <c r="I67" s="2"/>
      <c r="J67" s="20"/>
      <c r="K67" s="20"/>
    </row>
    <row r="71" spans="2:11" x14ac:dyDescent="0.25">
      <c r="F71">
        <v>47980</v>
      </c>
      <c r="G71" s="53">
        <v>9940</v>
      </c>
      <c r="H71" s="3">
        <f>G66-G71</f>
        <v>-350</v>
      </c>
    </row>
  </sheetData>
  <mergeCells count="175">
    <mergeCell ref="C52:C53"/>
    <mergeCell ref="D52:D53"/>
    <mergeCell ref="E52:E53"/>
    <mergeCell ref="F52:F53"/>
    <mergeCell ref="G52:G53"/>
    <mergeCell ref="J52:J53"/>
    <mergeCell ref="K52:K53"/>
    <mergeCell ref="B50:B51"/>
    <mergeCell ref="C50:C51"/>
    <mergeCell ref="D50:D51"/>
    <mergeCell ref="E50:E51"/>
    <mergeCell ref="F50:F51"/>
    <mergeCell ref="G50:G51"/>
    <mergeCell ref="H50:H51"/>
    <mergeCell ref="B54:C54"/>
    <mergeCell ref="B63:C63"/>
    <mergeCell ref="H45:H46"/>
    <mergeCell ref="J45:J46"/>
    <mergeCell ref="K45:K46"/>
    <mergeCell ref="B47:C47"/>
    <mergeCell ref="B48:B49"/>
    <mergeCell ref="C48:C49"/>
    <mergeCell ref="D48:D49"/>
    <mergeCell ref="E48:E49"/>
    <mergeCell ref="F48:F49"/>
    <mergeCell ref="G48:G49"/>
    <mergeCell ref="B44:B46"/>
    <mergeCell ref="C45:C46"/>
    <mergeCell ref="D45:D46"/>
    <mergeCell ref="E45:E46"/>
    <mergeCell ref="F45:F46"/>
    <mergeCell ref="G45:G46"/>
    <mergeCell ref="H48:H49"/>
    <mergeCell ref="J48:J49"/>
    <mergeCell ref="K48:K49"/>
    <mergeCell ref="J50:J51"/>
    <mergeCell ref="K50:K51"/>
    <mergeCell ref="B52:B53"/>
    <mergeCell ref="J40:J41"/>
    <mergeCell ref="K40:K41"/>
    <mergeCell ref="C42:C43"/>
    <mergeCell ref="D42:D43"/>
    <mergeCell ref="E42:E43"/>
    <mergeCell ref="F42:F43"/>
    <mergeCell ref="G42:G43"/>
    <mergeCell ref="H42:H43"/>
    <mergeCell ref="J42:J43"/>
    <mergeCell ref="K42:K43"/>
    <mergeCell ref="C40:C41"/>
    <mergeCell ref="D40:D41"/>
    <mergeCell ref="E40:E41"/>
    <mergeCell ref="F40:F41"/>
    <mergeCell ref="G40:G41"/>
    <mergeCell ref="H40:H41"/>
    <mergeCell ref="J36:J37"/>
    <mergeCell ref="K36:K37"/>
    <mergeCell ref="C38:C39"/>
    <mergeCell ref="D38:D39"/>
    <mergeCell ref="E38:E39"/>
    <mergeCell ref="F38:F39"/>
    <mergeCell ref="G38:G39"/>
    <mergeCell ref="H38:H39"/>
    <mergeCell ref="J38:J39"/>
    <mergeCell ref="K38:K39"/>
    <mergeCell ref="C36:C37"/>
    <mergeCell ref="D36:D37"/>
    <mergeCell ref="E36:E37"/>
    <mergeCell ref="F36:F37"/>
    <mergeCell ref="G36:G37"/>
    <mergeCell ref="H36:H37"/>
    <mergeCell ref="K30:K31"/>
    <mergeCell ref="B32:B43"/>
    <mergeCell ref="D32:D33"/>
    <mergeCell ref="E32:E33"/>
    <mergeCell ref="F32:F33"/>
    <mergeCell ref="G32:G33"/>
    <mergeCell ref="H32:H33"/>
    <mergeCell ref="I32:I33"/>
    <mergeCell ref="J32:J33"/>
    <mergeCell ref="C30:C31"/>
    <mergeCell ref="D30:D31"/>
    <mergeCell ref="E30:E31"/>
    <mergeCell ref="F30:F31"/>
    <mergeCell ref="G30:G31"/>
    <mergeCell ref="H30:H31"/>
    <mergeCell ref="K32:K33"/>
    <mergeCell ref="C34:C35"/>
    <mergeCell ref="D34:D35"/>
    <mergeCell ref="E34:E35"/>
    <mergeCell ref="F34:F35"/>
    <mergeCell ref="G34:G35"/>
    <mergeCell ref="H34:H35"/>
    <mergeCell ref="J34:J35"/>
    <mergeCell ref="K34:K35"/>
    <mergeCell ref="K26:K27"/>
    <mergeCell ref="C28:C29"/>
    <mergeCell ref="D28:D29"/>
    <mergeCell ref="E28:E29"/>
    <mergeCell ref="F28:F29"/>
    <mergeCell ref="G28:G29"/>
    <mergeCell ref="H28:H29"/>
    <mergeCell ref="J28:J29"/>
    <mergeCell ref="K28:K29"/>
    <mergeCell ref="B25:B31"/>
    <mergeCell ref="C26:C27"/>
    <mergeCell ref="D26:D27"/>
    <mergeCell ref="E26:E27"/>
    <mergeCell ref="F26:F27"/>
    <mergeCell ref="G26:G27"/>
    <mergeCell ref="H26:H27"/>
    <mergeCell ref="J26:J27"/>
    <mergeCell ref="C23:C24"/>
    <mergeCell ref="D23:D24"/>
    <mergeCell ref="E23:E24"/>
    <mergeCell ref="F23:F24"/>
    <mergeCell ref="G23:G24"/>
    <mergeCell ref="H23:H24"/>
    <mergeCell ref="J30:J31"/>
    <mergeCell ref="B18:B24"/>
    <mergeCell ref="C19:C20"/>
    <mergeCell ref="D19:D20"/>
    <mergeCell ref="E19:E20"/>
    <mergeCell ref="F19:F20"/>
    <mergeCell ref="G19:G20"/>
    <mergeCell ref="H19:H20"/>
    <mergeCell ref="J19:J20"/>
    <mergeCell ref="J23:J24"/>
    <mergeCell ref="K23:K24"/>
    <mergeCell ref="B15:B17"/>
    <mergeCell ref="C16:C17"/>
    <mergeCell ref="D16:D17"/>
    <mergeCell ref="E16:E17"/>
    <mergeCell ref="F16:F17"/>
    <mergeCell ref="G16:G17"/>
    <mergeCell ref="H16:H17"/>
    <mergeCell ref="J16:J17"/>
    <mergeCell ref="K16:K17"/>
    <mergeCell ref="K19:K20"/>
    <mergeCell ref="C21:C22"/>
    <mergeCell ref="D21:D22"/>
    <mergeCell ref="E21:E22"/>
    <mergeCell ref="F21:F22"/>
    <mergeCell ref="G21:G22"/>
    <mergeCell ref="H21:H22"/>
    <mergeCell ref="J21:J22"/>
    <mergeCell ref="K21:K22"/>
    <mergeCell ref="B12:B14"/>
    <mergeCell ref="C12:C14"/>
    <mergeCell ref="D12:D14"/>
    <mergeCell ref="E12:E14"/>
    <mergeCell ref="F12:F14"/>
    <mergeCell ref="G12:G14"/>
    <mergeCell ref="H12:H14"/>
    <mergeCell ref="I12:I14"/>
    <mergeCell ref="K12:K14"/>
    <mergeCell ref="I7:I8"/>
    <mergeCell ref="K7:K8"/>
    <mergeCell ref="B9:B11"/>
    <mergeCell ref="C9:C11"/>
    <mergeCell ref="D9:D11"/>
    <mergeCell ref="E9:E11"/>
    <mergeCell ref="F9:F11"/>
    <mergeCell ref="G9:G11"/>
    <mergeCell ref="H9:H11"/>
    <mergeCell ref="I9:I11"/>
    <mergeCell ref="K9:K11"/>
    <mergeCell ref="B4:C4"/>
    <mergeCell ref="B5:C5"/>
    <mergeCell ref="B6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CALENDARIO</vt:lpstr>
      <vt:lpstr>personale df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di gregorio</dc:creator>
  <cp:lastModifiedBy>Renato Di Gregorio</cp:lastModifiedBy>
  <dcterms:created xsi:type="dcterms:W3CDTF">2018-10-31T13:43:23Z</dcterms:created>
  <dcterms:modified xsi:type="dcterms:W3CDTF">2019-08-09T04:28:02Z</dcterms:modified>
</cp:coreProperties>
</file>